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hule\Mathe\"/>
    </mc:Choice>
  </mc:AlternateContent>
  <xr:revisionPtr revIDLastSave="0" documentId="8_{E07B8050-0D8A-5540-AB27-1977CFD78592}" xr6:coauthVersionLast="47" xr6:coauthVersionMax="47" xr10:uidLastSave="{00000000-0000-0000-0000-000000000000}"/>
  <bookViews>
    <workbookView xWindow="0" yWindow="0" windowWidth="15360" windowHeight="11535" activeTab="5" xr2:uid="{D4798746-8A5E-4EB7-A196-1C2CB8C7A56C}"/>
  </bookViews>
  <sheets>
    <sheet name="Übersicht" sheetId="10" r:id="rId1"/>
    <sheet name="1." sheetId="1" r:id="rId2"/>
    <sheet name="2." sheetId="2" r:id="rId3"/>
    <sheet name="3." sheetId="3" r:id="rId4"/>
    <sheet name="4." sheetId="4" r:id="rId5"/>
    <sheet name="5." sheetId="6" r:id="rId6"/>
    <sheet name="6." sheetId="8" r:id="rId7"/>
    <sheet name="7." sheetId="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6" l="1"/>
  <c r="D20" i="6"/>
  <c r="E20" i="6"/>
  <c r="G20" i="6"/>
  <c r="I16" i="6"/>
  <c r="H10" i="2"/>
  <c r="D18" i="2"/>
  <c r="D19" i="9"/>
  <c r="D23" i="9"/>
  <c r="E19" i="9"/>
  <c r="E28" i="9"/>
  <c r="F19" i="9"/>
  <c r="F28" i="9"/>
  <c r="D32" i="9"/>
  <c r="E36" i="9"/>
  <c r="E23" i="9"/>
  <c r="H36" i="9"/>
  <c r="J36" i="9"/>
  <c r="E32" i="9"/>
  <c r="E37" i="9"/>
  <c r="H37" i="9"/>
  <c r="J37" i="9"/>
  <c r="I23" i="9"/>
  <c r="I19" i="9"/>
  <c r="D20" i="8"/>
  <c r="E20" i="8"/>
  <c r="F20" i="8"/>
  <c r="D26" i="8"/>
  <c r="I20" i="8"/>
  <c r="D19" i="3"/>
  <c r="D23" i="3"/>
  <c r="D27" i="3"/>
  <c r="I27" i="3"/>
  <c r="E19" i="3"/>
  <c r="E23" i="3"/>
  <c r="I23" i="3"/>
  <c r="F19" i="3"/>
  <c r="I19" i="3"/>
  <c r="D19" i="4"/>
  <c r="E19" i="4"/>
  <c r="F19" i="4"/>
  <c r="G19" i="4"/>
  <c r="I19" i="4"/>
  <c r="G19" i="9"/>
  <c r="G23" i="9"/>
  <c r="F23" i="9"/>
  <c r="G28" i="8"/>
  <c r="G20" i="8"/>
  <c r="H16" i="6"/>
  <c r="F29" i="8"/>
  <c r="D28" i="9"/>
  <c r="G19" i="3"/>
  <c r="G23" i="3"/>
  <c r="G27" i="3"/>
  <c r="F23" i="3"/>
  <c r="F27" i="3"/>
  <c r="E27" i="3"/>
  <c r="J10" i="2"/>
  <c r="I10" i="2"/>
  <c r="E18" i="2"/>
  <c r="E21" i="2"/>
  <c r="D21" i="2"/>
  <c r="F18" i="2"/>
  <c r="F21" i="2"/>
  <c r="K10" i="1"/>
  <c r="F19" i="1"/>
  <c r="F23" i="1"/>
  <c r="L10" i="1"/>
  <c r="G19" i="1"/>
  <c r="G23" i="1"/>
  <c r="J10" i="1"/>
  <c r="E19" i="1"/>
  <c r="E23" i="1"/>
  <c r="I10" i="1"/>
  <c r="D19" i="1"/>
  <c r="F36" i="9"/>
  <c r="F37" i="9"/>
  <c r="D23" i="1"/>
</calcChain>
</file>

<file path=xl/sharedStrings.xml><?xml version="1.0" encoding="utf-8"?>
<sst xmlns="http://schemas.openxmlformats.org/spreadsheetml/2006/main" count="176" uniqueCount="88">
  <si>
    <t>Zahl 1</t>
  </si>
  <si>
    <t>Zahl 2</t>
  </si>
  <si>
    <t>Summe</t>
  </si>
  <si>
    <t>Differenz</t>
  </si>
  <si>
    <t>Quotient</t>
  </si>
  <si>
    <t>Produkt</t>
  </si>
  <si>
    <t>Eigene Ergebnisse</t>
  </si>
  <si>
    <t>Wahr oder Falsch?</t>
  </si>
  <si>
    <t>richtiges Ergebnis</t>
  </si>
  <si>
    <t>Grundrechenarten</t>
  </si>
  <si>
    <t>Gib zwei beliebige Zahlen ein!</t>
  </si>
  <si>
    <t>Grundwert</t>
  </si>
  <si>
    <t>Prozentsatz</t>
  </si>
  <si>
    <t>Prozentwert</t>
  </si>
  <si>
    <t>Eingabe</t>
  </si>
  <si>
    <t>richtige Ergebnisse</t>
  </si>
  <si>
    <t>Ergebnisse</t>
  </si>
  <si>
    <t>Prozentrechnen</t>
  </si>
  <si>
    <t>Hinweis: Was nicht berechnet werden soll, muss nicht als eigenes Ergebnis eingegeben werden.</t>
  </si>
  <si>
    <t>Gib zwei von drei Werten ein!</t>
  </si>
  <si>
    <t>Ableitungen</t>
  </si>
  <si>
    <t>Allgemeine Form</t>
  </si>
  <si>
    <r>
      <t>f(x)=ax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+bx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+cx+d</t>
    </r>
  </si>
  <si>
    <t>Eingabe Parameter</t>
  </si>
  <si>
    <t>a</t>
  </si>
  <si>
    <t>b</t>
  </si>
  <si>
    <t>c</t>
  </si>
  <si>
    <t>d</t>
  </si>
  <si>
    <t>Ausgabe erste Ableitung</t>
  </si>
  <si>
    <t>Ausgabe zweite Ableitung</t>
  </si>
  <si>
    <t>Ausgabe dritte Ableitung</t>
  </si>
  <si>
    <t>Form</t>
  </si>
  <si>
    <t>Hinweis 1: Maximaler Grad 3</t>
  </si>
  <si>
    <t>Hinweis 2: Für nicht vorhandene Parameter 0</t>
  </si>
  <si>
    <t>Gib deine Parameter nach der allgemeinen Form ein!</t>
  </si>
  <si>
    <t>Ausgabe Stammfunktion</t>
  </si>
  <si>
    <t>Stammfunktionen</t>
  </si>
  <si>
    <t>Nullstellen</t>
  </si>
  <si>
    <t>Ausgabe Nullstellen</t>
  </si>
  <si>
    <t>x1</t>
  </si>
  <si>
    <t>x2</t>
  </si>
  <si>
    <t>Hinweis 1: Nur Funktionen zweiten Grades eingeben</t>
  </si>
  <si>
    <r>
      <t>f(x)=ax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+bx+c</t>
    </r>
  </si>
  <si>
    <t>Umformen zu</t>
  </si>
  <si>
    <t>a2</t>
  </si>
  <si>
    <t>b2</t>
  </si>
  <si>
    <t>c2</t>
  </si>
  <si>
    <t>Ableitung</t>
  </si>
  <si>
    <t>Steigung</t>
  </si>
  <si>
    <t>Steigung an der Stelle</t>
  </si>
  <si>
    <t>x =</t>
  </si>
  <si>
    <t>Die Steigung an der Stelle x =</t>
  </si>
  <si>
    <t>beträgt</t>
  </si>
  <si>
    <t>Gib eine Funktion dritten Grades ein!</t>
  </si>
  <si>
    <t>Gib die Stelle ein, an der du die Steigung berechnen möchtest!</t>
  </si>
  <si>
    <t>1.</t>
  </si>
  <si>
    <t>2.</t>
  </si>
  <si>
    <t>3.</t>
  </si>
  <si>
    <t>4.</t>
  </si>
  <si>
    <t>5.</t>
  </si>
  <si>
    <t>6.</t>
  </si>
  <si>
    <t>7.</t>
  </si>
  <si>
    <t>Prozentrechnung</t>
  </si>
  <si>
    <t>Extrempunkte</t>
  </si>
  <si>
    <t>Hinweise:</t>
  </si>
  <si>
    <t>Eingabefelder</t>
  </si>
  <si>
    <t>Lösungen</t>
  </si>
  <si>
    <r>
      <rPr>
        <b/>
        <sz val="11"/>
        <color theme="1"/>
        <rFont val="Calibri"/>
        <family val="2"/>
        <scheme val="minor"/>
      </rPr>
      <t>KEINE</t>
    </r>
    <r>
      <rPr>
        <sz val="11"/>
        <color theme="1"/>
        <rFont val="Calibri"/>
        <family val="2"/>
        <scheme val="minor"/>
      </rPr>
      <t xml:space="preserve"> Sinus-, Kosinus- oder e-Funktionen</t>
    </r>
  </si>
  <si>
    <t>Ausgabe Extrempunkte</t>
  </si>
  <si>
    <t>E1</t>
  </si>
  <si>
    <t>E2</t>
  </si>
  <si>
    <t>x</t>
  </si>
  <si>
    <t>y</t>
  </si>
  <si>
    <t>Sind E1 und E2 gleich, gibt es nur einen Extrempunkt</t>
  </si>
  <si>
    <t>Hinweis: das Ergebnis darf nicht mehr als zwei Nachkommastellen haben</t>
  </si>
  <si>
    <t>Eigenes Ergebnis</t>
  </si>
  <si>
    <t>Rechenhilfen:</t>
  </si>
  <si>
    <t>Achtung: Zeigt "Ausgabe Nullstellen" eine Fehlermeldung, gibt es keine Nullstellen</t>
  </si>
  <si>
    <t>f(x)=ax³+bx²+cx+d</t>
  </si>
  <si>
    <t>Ausgabe Extremstellen</t>
  </si>
  <si>
    <t>Hochpunkt/Tiefpunkt/Sattelpunkt?</t>
  </si>
  <si>
    <t>Einsetzen: x in f''(x)</t>
  </si>
  <si>
    <t>Lösung</t>
  </si>
  <si>
    <t>Zuerst eigene Ergebnisse eingeben</t>
  </si>
  <si>
    <t>Hinweis 2: Parameter a muss vorhanden sein</t>
  </si>
  <si>
    <t>Achtung: Zeigt "Ausgabe Extremstellen" eine Fehlermeldung, gibt es keine Lösung.</t>
  </si>
  <si>
    <t>Hinweis 2: Für nicht vorhandene Parameter 0 eingeben</t>
  </si>
  <si>
    <t>Art der Nullstelle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</si>
</sst>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6"/>
      <name val="Yu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505050"/>
      </right>
      <top/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 style="thin">
        <color indexed="64"/>
      </left>
      <right/>
      <top style="thin">
        <color rgb="FF505050"/>
      </top>
      <bottom/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indexed="64"/>
      </left>
      <right/>
      <top/>
      <bottom style="thin">
        <color rgb="FF505050"/>
      </bottom>
      <diagonal/>
    </border>
    <border>
      <left style="thin">
        <color indexed="64"/>
      </left>
      <right style="thin">
        <color rgb="FF505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505050"/>
      </right>
      <top/>
      <bottom style="thin">
        <color rgb="FF505050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" fillId="0" borderId="5" xfId="0" applyFont="1" applyBorder="1"/>
    <xf numFmtId="0" fontId="1" fillId="0" borderId="0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/>
    <xf numFmtId="0" fontId="4" fillId="0" borderId="0" xfId="0" applyFont="1"/>
    <xf numFmtId="0" fontId="0" fillId="0" borderId="0" xfId="0" applyBorder="1" applyAlignment="1">
      <alignment horizontal="center"/>
    </xf>
    <xf numFmtId="0" fontId="0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8" xfId="0" applyBorder="1"/>
    <xf numFmtId="0" fontId="2" fillId="0" borderId="1" xfId="0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0" fontId="1" fillId="0" borderId="5" xfId="0" applyFont="1" applyBorder="1"/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7" xfId="0" applyBorder="1"/>
    <xf numFmtId="2" fontId="4" fillId="0" borderId="0" xfId="0" applyNumberFormat="1" applyFont="1"/>
    <xf numFmtId="0" fontId="7" fillId="0" borderId="5" xfId="0" applyFont="1" applyBorder="1"/>
    <xf numFmtId="0" fontId="0" fillId="0" borderId="5" xfId="0" applyFont="1" applyBorder="1"/>
    <xf numFmtId="0" fontId="0" fillId="0" borderId="8" xfId="0" applyBorder="1" applyAlignment="1">
      <alignment horizontal="center"/>
    </xf>
    <xf numFmtId="0" fontId="0" fillId="2" borderId="8" xfId="0" applyFont="1" applyFill="1" applyBorder="1" applyAlignment="1">
      <alignment horizontal="left"/>
    </xf>
    <xf numFmtId="0" fontId="0" fillId="0" borderId="9" xfId="0" applyBorder="1"/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0" xfId="0" applyFill="1" applyBorder="1"/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0" fontId="0" fillId="0" borderId="0" xfId="0" applyFill="1"/>
    <xf numFmtId="0" fontId="0" fillId="3" borderId="6" xfId="0" applyFill="1" applyBorder="1" applyAlignment="1">
      <alignment horizontal="center"/>
    </xf>
    <xf numFmtId="0" fontId="0" fillId="0" borderId="0" xfId="0" applyAlignment="1"/>
    <xf numFmtId="0" fontId="0" fillId="3" borderId="6" xfId="0" applyFill="1" applyBorder="1"/>
    <xf numFmtId="0" fontId="0" fillId="2" borderId="6" xfId="0" applyFill="1" applyBorder="1"/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4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/>
    </xf>
    <xf numFmtId="2" fontId="0" fillId="4" borderId="1" xfId="1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left"/>
    </xf>
    <xf numFmtId="0" fontId="0" fillId="0" borderId="12" xfId="0" applyBorder="1"/>
    <xf numFmtId="0" fontId="0" fillId="0" borderId="0" xfId="0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5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0" fillId="0" borderId="16" xfId="0" applyBorder="1"/>
    <xf numFmtId="0" fontId="0" fillId="5" borderId="17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 vertical="center"/>
    </xf>
    <xf numFmtId="2" fontId="0" fillId="0" borderId="18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2" fillId="0" borderId="0" xfId="0" applyFont="1" applyBorder="1" applyAlignment="1"/>
    <xf numFmtId="0" fontId="2" fillId="0" borderId="23" xfId="0" applyFont="1" applyBorder="1"/>
    <xf numFmtId="0" fontId="0" fillId="3" borderId="17" xfId="0" applyFill="1" applyBorder="1" applyAlignment="1">
      <alignment horizontal="center"/>
    </xf>
    <xf numFmtId="0" fontId="0" fillId="0" borderId="6" xfId="0" applyFill="1" applyBorder="1"/>
    <xf numFmtId="0" fontId="0" fillId="0" borderId="14" xfId="0" applyBorder="1"/>
    <xf numFmtId="0" fontId="0" fillId="0" borderId="8" xfId="0" applyBorder="1" applyAlignment="1"/>
    <xf numFmtId="0" fontId="0" fillId="0" borderId="9" xfId="0" applyBorder="1" applyAlignment="1"/>
    <xf numFmtId="0" fontId="0" fillId="0" borderId="14" xfId="0" applyBorder="1" applyAlignment="1"/>
    <xf numFmtId="0" fontId="0" fillId="0" borderId="1" xfId="0" applyBorder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0" fillId="0" borderId="5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5" xfId="0" applyFont="1" applyBorder="1"/>
    <xf numFmtId="0" fontId="1" fillId="0" borderId="0" xfId="0" applyFont="1" applyBorder="1"/>
    <xf numFmtId="0" fontId="0" fillId="5" borderId="0" xfId="0" applyFill="1"/>
    <xf numFmtId="0" fontId="0" fillId="5" borderId="6" xfId="0" applyFill="1" applyBorder="1"/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16" xfId="0" applyNumberFormat="1" applyFill="1" applyBorder="1" applyAlignment="1">
      <alignment horizontal="left"/>
    </xf>
    <xf numFmtId="0" fontId="0" fillId="5" borderId="24" xfId="0" applyNumberFormat="1" applyFill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 applyAlignment="1">
      <alignment horizontal="left"/>
    </xf>
    <xf numFmtId="2" fontId="0" fillId="5" borderId="16" xfId="0" applyNumberFormat="1" applyFill="1" applyBorder="1" applyAlignment="1">
      <alignment horizontal="center"/>
    </xf>
    <xf numFmtId="0" fontId="7" fillId="0" borderId="5" xfId="0" applyFont="1" applyBorder="1"/>
    <xf numFmtId="0" fontId="7" fillId="0" borderId="0" xfId="0" applyFont="1" applyBorder="1"/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7" xfId="0" applyFont="1" applyFill="1" applyBorder="1"/>
    <xf numFmtId="0" fontId="1" fillId="0" borderId="8" xfId="0" applyFont="1" applyFill="1" applyBorder="1"/>
    <xf numFmtId="0" fontId="1" fillId="0" borderId="6" xfId="0" applyFont="1" applyBorder="1" applyAlignme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55033</xdr:colOff>
      <xdr:row>19</xdr:row>
      <xdr:rowOff>105834</xdr:rowOff>
    </xdr:from>
    <xdr:to>
      <xdr:col>5</xdr:col>
      <xdr:colOff>720335</xdr:colOff>
      <xdr:row>19</xdr:row>
      <xdr:rowOff>107185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79E974DB-4FB5-E243-B6F7-D26472B9A625}"/>
            </a:ext>
            <a:ext uri="{147F2762-F138-4A5C-976F-8EAC2B608ADB}">
              <a16:predDERef xmlns:a16="http://schemas.microsoft.com/office/drawing/2014/main" pred="{E527E959-BC7C-FA46-914E-37675E3A1615}"/>
            </a:ext>
          </a:extLst>
        </xdr:cNvPr>
        <xdr:cNvCxnSpPr>
          <a:cxnSpLocks/>
        </xdr:cNvCxnSpPr>
      </xdr:nvCxnSpPr>
      <xdr:spPr>
        <a:xfrm>
          <a:off x="3865033" y="4131734"/>
          <a:ext cx="665302" cy="1351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64948</xdr:colOff>
      <xdr:row>35</xdr:row>
      <xdr:rowOff>112949</xdr:rowOff>
    </xdr:from>
    <xdr:to>
      <xdr:col>6</xdr:col>
      <xdr:colOff>730250</xdr:colOff>
      <xdr:row>35</xdr:row>
      <xdr:rowOff>114300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80D4445E-E590-684F-B44B-87256E012E34}"/>
            </a:ext>
            <a:ext uri="{147F2762-F138-4A5C-976F-8EAC2B608ADB}">
              <a16:predDERef xmlns:a16="http://schemas.microsoft.com/office/drawing/2014/main" pred="{D66B65FD-16DC-9342-A028-18DAF78015C3}"/>
            </a:ext>
          </a:extLst>
        </xdr:cNvPr>
        <xdr:cNvCxnSpPr>
          <a:cxnSpLocks/>
        </xdr:cNvCxnSpPr>
      </xdr:nvCxnSpPr>
      <xdr:spPr>
        <a:xfrm>
          <a:off x="3385998" y="6615349"/>
          <a:ext cx="665302" cy="135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67733</xdr:colOff>
      <xdr:row>36</xdr:row>
      <xdr:rowOff>105833</xdr:rowOff>
    </xdr:from>
    <xdr:to>
      <xdr:col>6</xdr:col>
      <xdr:colOff>733035</xdr:colOff>
      <xdr:row>36</xdr:row>
      <xdr:rowOff>107184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E527E959-BC7C-FA46-914E-37675E3A1615}"/>
            </a:ext>
            <a:ext uri="{147F2762-F138-4A5C-976F-8EAC2B608ADB}">
              <a16:predDERef xmlns:a16="http://schemas.microsoft.com/office/drawing/2014/main" pred="{80D4445E-E590-684F-B44B-87256E012E34}"/>
            </a:ext>
          </a:extLst>
        </xdr:cNvPr>
        <xdr:cNvCxnSpPr>
          <a:cxnSpLocks/>
        </xdr:cNvCxnSpPr>
      </xdr:nvCxnSpPr>
      <xdr:spPr>
        <a:xfrm>
          <a:off x="3388783" y="6798733"/>
          <a:ext cx="665302" cy="135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63500</xdr:colOff>
      <xdr:row>35</xdr:row>
      <xdr:rowOff>101600</xdr:rowOff>
    </xdr:from>
    <xdr:to>
      <xdr:col>8</xdr:col>
      <xdr:colOff>728802</xdr:colOff>
      <xdr:row>35</xdr:row>
      <xdr:rowOff>102951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446EE775-2DB7-6E45-ADA0-AF025A728065}"/>
            </a:ext>
            <a:ext uri="{147F2762-F138-4A5C-976F-8EAC2B608ADB}">
              <a16:predDERef xmlns:a16="http://schemas.microsoft.com/office/drawing/2014/main" pred="{E527E959-BC7C-FA46-914E-37675E3A1615}"/>
            </a:ext>
          </a:extLst>
        </xdr:cNvPr>
        <xdr:cNvCxnSpPr>
          <a:cxnSpLocks/>
        </xdr:cNvCxnSpPr>
      </xdr:nvCxnSpPr>
      <xdr:spPr>
        <a:xfrm>
          <a:off x="4908550" y="6604000"/>
          <a:ext cx="665302" cy="1351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71966</xdr:colOff>
      <xdr:row>36</xdr:row>
      <xdr:rowOff>101600</xdr:rowOff>
    </xdr:from>
    <xdr:to>
      <xdr:col>8</xdr:col>
      <xdr:colOff>737268</xdr:colOff>
      <xdr:row>36</xdr:row>
      <xdr:rowOff>102951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CC7FCBB4-26F1-824E-855D-ED4ACBD62E38}"/>
            </a:ext>
            <a:ext uri="{147F2762-F138-4A5C-976F-8EAC2B608ADB}">
              <a16:predDERef xmlns:a16="http://schemas.microsoft.com/office/drawing/2014/main" pred="{446EE775-2DB7-6E45-ADA0-AF025A728065}"/>
            </a:ext>
          </a:extLst>
        </xdr:cNvPr>
        <xdr:cNvCxnSpPr>
          <a:cxnSpLocks/>
        </xdr:cNvCxnSpPr>
      </xdr:nvCxnSpPr>
      <xdr:spPr>
        <a:xfrm>
          <a:off x="4917016" y="6794500"/>
          <a:ext cx="665302" cy="1351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A2BEB-B940-43DA-9244-BFA600E64573}">
  <sheetPr>
    <tabColor rgb="FF92D050"/>
  </sheetPr>
  <dimension ref="A1:G24"/>
  <sheetViews>
    <sheetView topLeftCell="A3" workbookViewId="0">
      <selection activeCell="J13" sqref="J13"/>
    </sheetView>
  </sheetViews>
  <sheetFormatPr defaultColWidth="10.76171875" defaultRowHeight="15" x14ac:dyDescent="0.2"/>
  <cols>
    <col min="1" max="2" width="10.76171875" style="49"/>
    <col min="4" max="6" width="12.5078125" customWidth="1"/>
  </cols>
  <sheetData>
    <row r="1" spans="4:7" s="49" customFormat="1" x14ac:dyDescent="0.2"/>
    <row r="2" spans="4:7" s="49" customFormat="1" x14ac:dyDescent="0.2"/>
    <row r="5" spans="4:7" ht="29.25" x14ac:dyDescent="0.4">
      <c r="D5" s="81" t="s">
        <v>76</v>
      </c>
      <c r="E5" s="82"/>
      <c r="F5" s="83"/>
    </row>
    <row r="6" spans="4:7" x14ac:dyDescent="0.2">
      <c r="D6" s="4"/>
      <c r="E6" s="5"/>
      <c r="F6" s="6"/>
    </row>
    <row r="7" spans="4:7" x14ac:dyDescent="0.2">
      <c r="D7" s="48" t="s">
        <v>55</v>
      </c>
      <c r="E7" s="80" t="s">
        <v>9</v>
      </c>
      <c r="F7" s="80"/>
      <c r="G7" s="43"/>
    </row>
    <row r="8" spans="4:7" x14ac:dyDescent="0.2">
      <c r="D8" s="48" t="s">
        <v>56</v>
      </c>
      <c r="E8" s="80" t="s">
        <v>62</v>
      </c>
      <c r="F8" s="80"/>
    </row>
    <row r="9" spans="4:7" x14ac:dyDescent="0.2">
      <c r="D9" s="48" t="s">
        <v>57</v>
      </c>
      <c r="E9" s="80" t="s">
        <v>20</v>
      </c>
      <c r="F9" s="80"/>
    </row>
    <row r="10" spans="4:7" x14ac:dyDescent="0.2">
      <c r="D10" s="48" t="s">
        <v>58</v>
      </c>
      <c r="E10" s="80" t="s">
        <v>36</v>
      </c>
      <c r="F10" s="80"/>
    </row>
    <row r="11" spans="4:7" x14ac:dyDescent="0.2">
      <c r="D11" s="48" t="s">
        <v>59</v>
      </c>
      <c r="E11" s="80" t="s">
        <v>37</v>
      </c>
      <c r="F11" s="80"/>
    </row>
    <row r="12" spans="4:7" x14ac:dyDescent="0.2">
      <c r="D12" s="48" t="s">
        <v>60</v>
      </c>
      <c r="E12" s="80" t="s">
        <v>48</v>
      </c>
      <c r="F12" s="80"/>
    </row>
    <row r="13" spans="4:7" x14ac:dyDescent="0.2">
      <c r="D13" s="48" t="s">
        <v>61</v>
      </c>
      <c r="E13" s="80" t="s">
        <v>63</v>
      </c>
      <c r="F13" s="80"/>
    </row>
    <row r="14" spans="4:7" x14ac:dyDescent="0.2">
      <c r="D14" s="4"/>
      <c r="E14" s="5"/>
      <c r="F14" s="6"/>
    </row>
    <row r="15" spans="4:7" x14ac:dyDescent="0.2">
      <c r="D15" s="4"/>
      <c r="E15" s="5"/>
      <c r="F15" s="6"/>
    </row>
    <row r="16" spans="4:7" x14ac:dyDescent="0.2">
      <c r="D16" s="4"/>
      <c r="E16" s="5"/>
      <c r="F16" s="6"/>
    </row>
    <row r="17" spans="4:7" x14ac:dyDescent="0.2">
      <c r="D17" s="4"/>
      <c r="E17" s="5"/>
      <c r="F17" s="6"/>
    </row>
    <row r="18" spans="4:7" ht="29.25" x14ac:dyDescent="0.4">
      <c r="D18" s="84" t="s">
        <v>64</v>
      </c>
      <c r="E18" s="85"/>
      <c r="F18" s="86"/>
    </row>
    <row r="19" spans="4:7" x14ac:dyDescent="0.2">
      <c r="D19" s="4" t="s">
        <v>65</v>
      </c>
      <c r="E19" s="5"/>
      <c r="F19" s="46"/>
    </row>
    <row r="20" spans="4:7" x14ac:dyDescent="0.2">
      <c r="D20" s="4" t="s">
        <v>66</v>
      </c>
      <c r="E20" s="5"/>
      <c r="F20" s="47"/>
    </row>
    <row r="21" spans="4:7" s="49" customFormat="1" x14ac:dyDescent="0.2">
      <c r="D21" s="60"/>
      <c r="E21" s="61"/>
      <c r="F21" s="75"/>
    </row>
    <row r="22" spans="4:7" x14ac:dyDescent="0.2">
      <c r="D22" s="90" t="s">
        <v>83</v>
      </c>
      <c r="E22" s="91"/>
      <c r="F22" s="92"/>
    </row>
    <row r="23" spans="4:7" x14ac:dyDescent="0.2">
      <c r="D23" s="87" t="s">
        <v>67</v>
      </c>
      <c r="E23" s="88"/>
      <c r="F23" s="89"/>
      <c r="G23" s="45"/>
    </row>
    <row r="24" spans="4:7" x14ac:dyDescent="0.2">
      <c r="D24" s="79"/>
      <c r="E24" s="79"/>
      <c r="F24" s="79"/>
    </row>
  </sheetData>
  <mergeCells count="12">
    <mergeCell ref="D24:F24"/>
    <mergeCell ref="E7:F7"/>
    <mergeCell ref="D5:F5"/>
    <mergeCell ref="D18:F18"/>
    <mergeCell ref="E10:F10"/>
    <mergeCell ref="E9:F9"/>
    <mergeCell ref="D23:F23"/>
    <mergeCell ref="E13:F13"/>
    <mergeCell ref="E12:F12"/>
    <mergeCell ref="E11:F11"/>
    <mergeCell ref="E8:F8"/>
    <mergeCell ref="D22:F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09CC8-40E7-43B1-BD60-465AA37FD9BA}">
  <sheetPr>
    <tabColor rgb="FF92D050"/>
  </sheetPr>
  <dimension ref="A1:N23"/>
  <sheetViews>
    <sheetView topLeftCell="A5" workbookViewId="0">
      <selection activeCell="J16" sqref="J16"/>
    </sheetView>
  </sheetViews>
  <sheetFormatPr defaultColWidth="10.76171875" defaultRowHeight="15" x14ac:dyDescent="0.2"/>
  <cols>
    <col min="1" max="2" width="10.76171875" style="49"/>
    <col min="7" max="7" width="11.1640625" customWidth="1"/>
  </cols>
  <sheetData>
    <row r="1" spans="4:14" s="49" customFormat="1" x14ac:dyDescent="0.2"/>
    <row r="2" spans="4:14" s="49" customFormat="1" x14ac:dyDescent="0.2"/>
    <row r="5" spans="4:14" ht="29.25" x14ac:dyDescent="0.4">
      <c r="D5" s="93" t="s">
        <v>9</v>
      </c>
      <c r="E5" s="94"/>
      <c r="F5" s="94"/>
      <c r="G5" s="95"/>
      <c r="H5" s="1"/>
      <c r="I5" s="1"/>
      <c r="J5" s="1"/>
      <c r="K5" s="1"/>
      <c r="L5" s="1"/>
      <c r="M5" s="1"/>
      <c r="N5" s="1"/>
    </row>
    <row r="6" spans="4:14" x14ac:dyDescent="0.2">
      <c r="D6" s="96" t="s">
        <v>10</v>
      </c>
      <c r="E6" s="97"/>
      <c r="F6" s="97"/>
      <c r="G6" s="98"/>
      <c r="H6" s="1"/>
      <c r="I6" s="1"/>
      <c r="J6" s="1"/>
      <c r="K6" s="1"/>
      <c r="L6" s="1"/>
      <c r="M6" s="1"/>
      <c r="N6" s="1"/>
    </row>
    <row r="7" spans="4:14" ht="31.5" customHeight="1" x14ac:dyDescent="0.2">
      <c r="D7" s="99" t="s">
        <v>74</v>
      </c>
      <c r="E7" s="100"/>
      <c r="F7" s="100"/>
      <c r="G7" s="101"/>
      <c r="H7" s="11"/>
      <c r="I7" s="11"/>
      <c r="J7" s="1"/>
      <c r="K7" s="1"/>
      <c r="L7" s="1"/>
      <c r="M7" s="1"/>
      <c r="N7" s="1"/>
    </row>
    <row r="8" spans="4:14" ht="15" customHeight="1" x14ac:dyDescent="0.2">
      <c r="D8" s="4"/>
      <c r="E8" s="5"/>
      <c r="F8" s="5"/>
      <c r="G8" s="6"/>
      <c r="H8" s="1"/>
      <c r="I8" s="12" t="s">
        <v>16</v>
      </c>
      <c r="J8" s="12"/>
      <c r="K8" s="12"/>
      <c r="L8" s="12"/>
      <c r="M8" s="1"/>
      <c r="N8" s="1"/>
    </row>
    <row r="9" spans="4:14" ht="15" customHeight="1" x14ac:dyDescent="0.2">
      <c r="D9" s="16" t="s">
        <v>0</v>
      </c>
      <c r="E9" s="8" t="s">
        <v>1</v>
      </c>
      <c r="F9" s="5"/>
      <c r="G9" s="6"/>
      <c r="H9" s="1"/>
      <c r="I9" s="12" t="s">
        <v>2</v>
      </c>
      <c r="J9" s="12" t="s">
        <v>3</v>
      </c>
      <c r="K9" s="12" t="s">
        <v>5</v>
      </c>
      <c r="L9" s="12" t="s">
        <v>4</v>
      </c>
      <c r="M9" s="1"/>
      <c r="N9" s="1"/>
    </row>
    <row r="10" spans="4:14" x14ac:dyDescent="0.2">
      <c r="D10" s="36">
        <v>5</v>
      </c>
      <c r="E10" s="36">
        <v>2</v>
      </c>
      <c r="F10" s="5"/>
      <c r="G10" s="6"/>
      <c r="H10" s="1"/>
      <c r="I10" s="27">
        <f>D10+E10</f>
        <v>7</v>
      </c>
      <c r="J10" s="27">
        <f>D10-E10</f>
        <v>3</v>
      </c>
      <c r="K10" s="27">
        <f>D10*E10</f>
        <v>10</v>
      </c>
      <c r="L10" s="27">
        <f>D10/E10</f>
        <v>2.5</v>
      </c>
      <c r="M10" s="1"/>
      <c r="N10" s="1"/>
    </row>
    <row r="11" spans="4:14" x14ac:dyDescent="0.2">
      <c r="D11" s="4"/>
      <c r="E11" s="5"/>
      <c r="F11" s="5"/>
      <c r="G11" s="6"/>
      <c r="I11" s="1"/>
      <c r="J11" s="1"/>
      <c r="K11" s="1"/>
      <c r="L11" s="1"/>
      <c r="M11" s="1"/>
      <c r="N11" s="1"/>
    </row>
    <row r="12" spans="4:14" x14ac:dyDescent="0.2">
      <c r="D12" s="4"/>
      <c r="E12" s="5"/>
      <c r="F12" s="5"/>
      <c r="G12" s="6"/>
      <c r="I12" s="1"/>
      <c r="J12" s="1"/>
      <c r="K12" s="1"/>
      <c r="L12" s="1"/>
      <c r="M12" s="1"/>
      <c r="N12" s="1"/>
    </row>
    <row r="13" spans="4:14" x14ac:dyDescent="0.2">
      <c r="D13" s="7" t="s">
        <v>6</v>
      </c>
      <c r="E13" s="8"/>
      <c r="F13" s="5"/>
      <c r="G13" s="6"/>
      <c r="I13" s="1"/>
      <c r="J13" s="1"/>
      <c r="K13" s="1"/>
      <c r="L13" s="1"/>
      <c r="M13" s="1"/>
      <c r="N13" s="1"/>
    </row>
    <row r="14" spans="4:14" x14ac:dyDescent="0.2">
      <c r="D14" s="73" t="s">
        <v>2</v>
      </c>
      <c r="E14" s="73" t="s">
        <v>3</v>
      </c>
      <c r="F14" s="73" t="s">
        <v>5</v>
      </c>
      <c r="G14" s="73" t="s">
        <v>4</v>
      </c>
      <c r="I14" s="1"/>
      <c r="J14" s="1"/>
      <c r="K14" s="1"/>
      <c r="L14" s="1"/>
      <c r="M14" s="1"/>
      <c r="N14" s="1"/>
    </row>
    <row r="15" spans="4:14" x14ac:dyDescent="0.2">
      <c r="D15" s="74">
        <v>7</v>
      </c>
      <c r="E15" s="74">
        <v>3</v>
      </c>
      <c r="F15" s="74">
        <v>10</v>
      </c>
      <c r="G15" s="74">
        <v>1</v>
      </c>
      <c r="I15" s="1"/>
      <c r="J15" s="1"/>
      <c r="K15" s="1"/>
      <c r="L15" s="1"/>
      <c r="M15" s="1"/>
      <c r="N15" s="1"/>
    </row>
    <row r="16" spans="4:14" x14ac:dyDescent="0.2">
      <c r="D16" s="4"/>
      <c r="E16" s="5"/>
      <c r="F16" s="5"/>
      <c r="G16" s="6"/>
      <c r="I16" s="1"/>
      <c r="J16" s="1"/>
      <c r="K16" s="1"/>
      <c r="L16" s="1"/>
      <c r="M16" s="1"/>
      <c r="N16" s="1"/>
    </row>
    <row r="17" spans="4:14" x14ac:dyDescent="0.2">
      <c r="D17" s="4"/>
      <c r="E17" s="5"/>
      <c r="F17" s="5"/>
      <c r="G17" s="6"/>
      <c r="I17" s="1"/>
      <c r="J17" s="1"/>
      <c r="K17" s="1"/>
      <c r="L17" s="1"/>
      <c r="M17" s="1"/>
      <c r="N17" s="1"/>
    </row>
    <row r="18" spans="4:14" x14ac:dyDescent="0.2">
      <c r="D18" s="7" t="s">
        <v>7</v>
      </c>
      <c r="E18" s="8"/>
      <c r="F18" s="5"/>
      <c r="G18" s="6"/>
      <c r="I18" s="1"/>
      <c r="J18" s="1"/>
      <c r="K18" s="1"/>
      <c r="L18" s="1"/>
      <c r="M18" s="1"/>
      <c r="N18" s="1"/>
    </row>
    <row r="19" spans="4:14" x14ac:dyDescent="0.2">
      <c r="D19" s="2" t="b">
        <f>IF(I10=D15,TRUE,FALSE)</f>
        <v>1</v>
      </c>
      <c r="E19" s="2" t="b">
        <f>IF(J10=E15,TRUE,FALSE)</f>
        <v>1</v>
      </c>
      <c r="F19" s="2" t="b">
        <f>IF(K10=F15,TRUE,FALSE)</f>
        <v>1</v>
      </c>
      <c r="G19" s="2" t="b">
        <f>IF(L10=G15,TRUE,FALSE)</f>
        <v>0</v>
      </c>
    </row>
    <row r="20" spans="4:14" x14ac:dyDescent="0.2">
      <c r="D20" s="4"/>
      <c r="E20" s="5"/>
      <c r="F20" s="5"/>
      <c r="G20" s="6"/>
    </row>
    <row r="21" spans="4:14" x14ac:dyDescent="0.2">
      <c r="D21" s="4"/>
      <c r="E21" s="5"/>
      <c r="F21" s="5"/>
      <c r="G21" s="6"/>
    </row>
    <row r="22" spans="4:14" x14ac:dyDescent="0.2">
      <c r="D22" s="7" t="s">
        <v>8</v>
      </c>
      <c r="E22" s="8"/>
      <c r="F22" s="5"/>
      <c r="G22" s="6"/>
    </row>
    <row r="23" spans="4:14" x14ac:dyDescent="0.2">
      <c r="D23" s="39" t="str">
        <f>IF(D19=TRUE, "-", I10)</f>
        <v>-</v>
      </c>
      <c r="E23" s="39" t="str">
        <f>IF(E19=TRUE, "-", J10)</f>
        <v>-</v>
      </c>
      <c r="F23" s="39" t="str">
        <f>IF(F19=TRUE, "-", K10)</f>
        <v>-</v>
      </c>
      <c r="G23" s="52">
        <f>IF(G19=TRUE, "-", L10)</f>
        <v>2.5</v>
      </c>
    </row>
  </sheetData>
  <mergeCells count="3">
    <mergeCell ref="D5:G5"/>
    <mergeCell ref="D6:G6"/>
    <mergeCell ref="D7:G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3062-3496-4362-9099-66C4DE8E3A0E}">
  <sheetPr>
    <tabColor rgb="FF92D050"/>
  </sheetPr>
  <dimension ref="A1:M21"/>
  <sheetViews>
    <sheetView topLeftCell="A5" workbookViewId="0">
      <selection activeCell="J23" sqref="J23"/>
    </sheetView>
  </sheetViews>
  <sheetFormatPr defaultColWidth="10.76171875" defaultRowHeight="15" x14ac:dyDescent="0.2"/>
  <cols>
    <col min="1" max="2" width="10.76171875" style="49"/>
  </cols>
  <sheetData>
    <row r="1" spans="4:13" s="49" customFormat="1" x14ac:dyDescent="0.2"/>
    <row r="2" spans="4:13" s="49" customFormat="1" x14ac:dyDescent="0.2"/>
    <row r="5" spans="4:13" ht="29.25" x14ac:dyDescent="0.4">
      <c r="D5" s="93" t="s">
        <v>17</v>
      </c>
      <c r="E5" s="94"/>
      <c r="F5" s="95"/>
    </row>
    <row r="6" spans="4:13" x14ac:dyDescent="0.2">
      <c r="D6" s="96" t="s">
        <v>19</v>
      </c>
      <c r="E6" s="97"/>
      <c r="F6" s="98"/>
      <c r="I6" s="12" t="s">
        <v>16</v>
      </c>
      <c r="J6" s="12"/>
      <c r="K6" s="12"/>
    </row>
    <row r="7" spans="4:13" ht="45" customHeight="1" x14ac:dyDescent="0.2">
      <c r="D7" s="102" t="s">
        <v>18</v>
      </c>
      <c r="E7" s="103"/>
      <c r="F7" s="104"/>
      <c r="H7" s="1"/>
      <c r="I7" s="1"/>
      <c r="J7" s="1"/>
      <c r="K7" s="1"/>
      <c r="L7" s="1"/>
      <c r="M7" s="1"/>
    </row>
    <row r="8" spans="4:13" x14ac:dyDescent="0.2">
      <c r="D8" s="4"/>
      <c r="E8" s="5"/>
      <c r="F8" s="14"/>
      <c r="H8" s="1"/>
      <c r="I8" s="1"/>
      <c r="J8" s="1"/>
      <c r="K8" s="1"/>
      <c r="L8" s="1"/>
      <c r="M8" s="1"/>
    </row>
    <row r="9" spans="4:13" x14ac:dyDescent="0.2">
      <c r="D9" s="7" t="s">
        <v>14</v>
      </c>
      <c r="E9" s="5"/>
      <c r="F9" s="6"/>
      <c r="H9" s="12" t="s">
        <v>11</v>
      </c>
      <c r="I9" s="12" t="s">
        <v>12</v>
      </c>
      <c r="J9" s="12" t="s">
        <v>13</v>
      </c>
      <c r="K9" s="1"/>
      <c r="L9" s="1"/>
      <c r="M9" s="1"/>
    </row>
    <row r="10" spans="4:13" x14ac:dyDescent="0.2">
      <c r="D10" s="3" t="s">
        <v>11</v>
      </c>
      <c r="E10" s="3" t="s">
        <v>12</v>
      </c>
      <c r="F10" s="3" t="s">
        <v>13</v>
      </c>
      <c r="H10" s="12">
        <f>(F11*100)/E11</f>
        <v>0</v>
      </c>
      <c r="I10" s="12">
        <f>(F11*100)/D11</f>
        <v>0</v>
      </c>
      <c r="J10" s="12">
        <f>(E11*D11)/100</f>
        <v>0.2</v>
      </c>
      <c r="K10" s="1"/>
      <c r="L10" s="1"/>
      <c r="M10" s="1"/>
    </row>
    <row r="11" spans="4:13" x14ac:dyDescent="0.2">
      <c r="D11" s="36">
        <v>10</v>
      </c>
      <c r="E11" s="36">
        <v>2</v>
      </c>
      <c r="F11" s="36"/>
      <c r="H11" s="1"/>
      <c r="I11" s="1"/>
      <c r="J11" s="1"/>
      <c r="K11" s="1"/>
      <c r="L11" s="1"/>
      <c r="M11" s="1"/>
    </row>
    <row r="12" spans="4:13" x14ac:dyDescent="0.2">
      <c r="D12" s="4"/>
      <c r="E12" s="5"/>
      <c r="F12" s="6"/>
      <c r="H12" s="1"/>
      <c r="I12" s="1"/>
      <c r="J12" s="1"/>
      <c r="K12" s="1"/>
      <c r="L12" s="1"/>
    </row>
    <row r="13" spans="4:13" x14ac:dyDescent="0.2">
      <c r="D13" s="7" t="s">
        <v>75</v>
      </c>
      <c r="E13" s="5"/>
      <c r="F13" s="6"/>
      <c r="H13" s="1"/>
      <c r="I13" s="1"/>
      <c r="J13" s="1"/>
      <c r="K13" s="1"/>
      <c r="L13" s="1"/>
    </row>
    <row r="14" spans="4:13" x14ac:dyDescent="0.2">
      <c r="D14" s="73" t="s">
        <v>11</v>
      </c>
      <c r="E14" s="73" t="s">
        <v>12</v>
      </c>
      <c r="F14" s="73" t="s">
        <v>13</v>
      </c>
      <c r="H14" s="1"/>
      <c r="I14" s="1"/>
      <c r="J14" s="1"/>
      <c r="K14" s="1"/>
      <c r="L14" s="1"/>
    </row>
    <row r="15" spans="4:13" x14ac:dyDescent="0.2">
      <c r="D15" s="74"/>
      <c r="E15" s="74"/>
      <c r="F15" s="74">
        <v>0.3</v>
      </c>
      <c r="H15" s="1"/>
      <c r="I15" s="1"/>
      <c r="J15" s="1"/>
      <c r="K15" s="1"/>
      <c r="L15" s="1"/>
    </row>
    <row r="16" spans="4:13" x14ac:dyDescent="0.2">
      <c r="D16" s="4"/>
      <c r="E16" s="5"/>
      <c r="F16" s="6"/>
      <c r="H16" s="1"/>
      <c r="I16" s="1"/>
      <c r="J16" s="1"/>
      <c r="K16" s="1"/>
      <c r="L16" s="1"/>
    </row>
    <row r="17" spans="4:12" x14ac:dyDescent="0.2">
      <c r="D17" s="105" t="s">
        <v>7</v>
      </c>
      <c r="E17" s="106"/>
      <c r="F17" s="6"/>
      <c r="H17" s="1"/>
      <c r="I17" s="1"/>
      <c r="J17" s="1"/>
      <c r="K17" s="1"/>
      <c r="L17" s="1"/>
    </row>
    <row r="18" spans="4:12" x14ac:dyDescent="0.2">
      <c r="D18" s="2" t="b">
        <f>IF(H10=D15,TRUE,FALSE)</f>
        <v>1</v>
      </c>
      <c r="E18" s="2" t="b">
        <f>IF(I10=E15,TRUE,FALSE)</f>
        <v>1</v>
      </c>
      <c r="F18" s="2" t="b">
        <f>IF(J10=F15,TRUE,FALSE)</f>
        <v>0</v>
      </c>
    </row>
    <row r="19" spans="4:12" x14ac:dyDescent="0.2">
      <c r="D19" s="4"/>
      <c r="E19" s="5"/>
      <c r="F19" s="6"/>
    </row>
    <row r="20" spans="4:12" x14ac:dyDescent="0.2">
      <c r="D20" s="107" t="s">
        <v>15</v>
      </c>
      <c r="E20" s="108"/>
      <c r="F20" s="6"/>
    </row>
    <row r="21" spans="4:12" x14ac:dyDescent="0.2">
      <c r="D21" s="40" t="str">
        <f>IF(D18=FALSE,H10,"-")</f>
        <v>-</v>
      </c>
      <c r="E21" s="40" t="str">
        <f>IF(E18=FALSE,I10,"-")</f>
        <v>-</v>
      </c>
      <c r="F21" s="40">
        <f>IF(F18=FALSE,J10,"-")</f>
        <v>0.2</v>
      </c>
    </row>
  </sheetData>
  <mergeCells count="5">
    <mergeCell ref="D5:F5"/>
    <mergeCell ref="D6:F6"/>
    <mergeCell ref="D7:F7"/>
    <mergeCell ref="D17:E17"/>
    <mergeCell ref="D20:E2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C308B-00A6-4D15-AB55-4787B3C4F88B}">
  <sheetPr>
    <tabColor rgb="FF92D050"/>
  </sheetPr>
  <dimension ref="A1:J27"/>
  <sheetViews>
    <sheetView topLeftCell="B4" workbookViewId="0">
      <selection activeCell="L14" sqref="L14"/>
    </sheetView>
  </sheetViews>
  <sheetFormatPr defaultColWidth="10.76171875" defaultRowHeight="15" x14ac:dyDescent="0.2"/>
  <cols>
    <col min="1" max="2" width="10.76171875" style="49"/>
    <col min="5" max="5" width="11.43359375" customWidth="1"/>
  </cols>
  <sheetData>
    <row r="1" spans="4:10" s="49" customFormat="1" x14ac:dyDescent="0.2"/>
    <row r="3" spans="4:10" s="49" customFormat="1" x14ac:dyDescent="0.2"/>
    <row r="5" spans="4:10" ht="29.25" x14ac:dyDescent="0.4">
      <c r="D5" s="93" t="s">
        <v>20</v>
      </c>
      <c r="E5" s="94"/>
      <c r="F5" s="94"/>
      <c r="G5" s="94"/>
      <c r="H5" s="94"/>
      <c r="I5" s="94"/>
      <c r="J5" s="95"/>
    </row>
    <row r="6" spans="4:10" x14ac:dyDescent="0.2">
      <c r="D6" s="96" t="s">
        <v>34</v>
      </c>
      <c r="E6" s="97"/>
      <c r="F6" s="97"/>
      <c r="G6" s="97"/>
      <c r="H6" s="97"/>
      <c r="I6" s="97"/>
      <c r="J6" s="98"/>
    </row>
    <row r="7" spans="4:10" x14ac:dyDescent="0.2">
      <c r="D7" s="96" t="s">
        <v>32</v>
      </c>
      <c r="E7" s="97"/>
      <c r="F7" s="97"/>
      <c r="G7" s="97"/>
      <c r="H7" s="97"/>
      <c r="I7" s="97"/>
      <c r="J7" s="98"/>
    </row>
    <row r="8" spans="4:10" x14ac:dyDescent="0.2">
      <c r="D8" s="96" t="s">
        <v>86</v>
      </c>
      <c r="E8" s="97"/>
      <c r="F8" s="97"/>
      <c r="G8" s="97"/>
      <c r="H8" s="97"/>
      <c r="I8" s="97"/>
      <c r="J8" s="98"/>
    </row>
    <row r="9" spans="4:10" x14ac:dyDescent="0.2">
      <c r="D9" s="4"/>
      <c r="E9" s="5"/>
      <c r="F9" s="5"/>
      <c r="G9" s="5"/>
      <c r="H9" s="5"/>
      <c r="I9" s="5"/>
      <c r="J9" s="6"/>
    </row>
    <row r="10" spans="4:10" x14ac:dyDescent="0.2">
      <c r="D10" s="107" t="s">
        <v>21</v>
      </c>
      <c r="E10" s="108"/>
      <c r="F10" s="5"/>
      <c r="G10" s="5"/>
      <c r="H10" s="5"/>
      <c r="I10" s="5"/>
      <c r="J10" s="6"/>
    </row>
    <row r="11" spans="4:10" ht="17.25" x14ac:dyDescent="0.2">
      <c r="D11" s="90" t="s">
        <v>22</v>
      </c>
      <c r="E11" s="91"/>
      <c r="F11" s="5"/>
      <c r="G11" s="5"/>
      <c r="H11" s="5"/>
      <c r="I11" s="5"/>
      <c r="J11" s="6"/>
    </row>
    <row r="12" spans="4:10" x14ac:dyDescent="0.2">
      <c r="D12" s="4"/>
      <c r="E12" s="5"/>
      <c r="F12" s="5"/>
      <c r="G12" s="5"/>
      <c r="H12" s="5"/>
      <c r="I12" s="5"/>
      <c r="J12" s="6"/>
    </row>
    <row r="13" spans="4:10" x14ac:dyDescent="0.2">
      <c r="D13" s="107" t="s">
        <v>23</v>
      </c>
      <c r="E13" s="108"/>
      <c r="F13" s="5"/>
      <c r="G13" s="5"/>
      <c r="H13" s="5"/>
      <c r="I13" s="5"/>
      <c r="J13" s="6"/>
    </row>
    <row r="14" spans="4:10" x14ac:dyDescent="0.2">
      <c r="D14" s="21" t="s">
        <v>24</v>
      </c>
      <c r="E14" s="21" t="s">
        <v>25</v>
      </c>
      <c r="F14" s="21" t="s">
        <v>26</v>
      </c>
      <c r="G14" s="21" t="s">
        <v>27</v>
      </c>
      <c r="H14" s="5"/>
      <c r="I14" s="5"/>
      <c r="J14" s="6"/>
    </row>
    <row r="15" spans="4:10" x14ac:dyDescent="0.2">
      <c r="D15" s="36">
        <v>2</v>
      </c>
      <c r="E15" s="36">
        <v>1</v>
      </c>
      <c r="F15" s="36">
        <v>5</v>
      </c>
      <c r="G15" s="36">
        <v>3</v>
      </c>
      <c r="H15" s="5"/>
      <c r="I15" s="5"/>
      <c r="J15" s="6"/>
    </row>
    <row r="16" spans="4:10" x14ac:dyDescent="0.2">
      <c r="D16" s="4"/>
      <c r="E16" s="5"/>
      <c r="F16" s="5"/>
      <c r="G16" s="5"/>
      <c r="H16" s="5"/>
      <c r="I16" s="5"/>
      <c r="J16" s="6"/>
    </row>
    <row r="17" spans="4:10" x14ac:dyDescent="0.2">
      <c r="D17" s="107" t="s">
        <v>28</v>
      </c>
      <c r="E17" s="108"/>
      <c r="F17" s="5"/>
      <c r="G17" s="5"/>
      <c r="H17" s="5"/>
      <c r="I17" s="8" t="s">
        <v>66</v>
      </c>
      <c r="J17" s="6"/>
    </row>
    <row r="18" spans="4:10" x14ac:dyDescent="0.2">
      <c r="D18" s="21" t="s">
        <v>24</v>
      </c>
      <c r="E18" s="21" t="s">
        <v>25</v>
      </c>
      <c r="F18" s="21" t="s">
        <v>26</v>
      </c>
      <c r="G18" s="21" t="s">
        <v>27</v>
      </c>
      <c r="H18" s="5"/>
      <c r="I18" s="5"/>
      <c r="J18" s="6"/>
    </row>
    <row r="19" spans="4:10" x14ac:dyDescent="0.2">
      <c r="D19" s="51">
        <f>D15*3</f>
        <v>6</v>
      </c>
      <c r="E19" s="51">
        <f>E15*2</f>
        <v>2</v>
      </c>
      <c r="F19" s="51">
        <f>F15*1</f>
        <v>5</v>
      </c>
      <c r="G19" s="51">
        <f>G15*0</f>
        <v>0</v>
      </c>
      <c r="H19" s="5"/>
      <c r="I19" s="113" t="str">
        <f>CONCATENATE("f'(x)=",ROUND(D19,2),"x²+",ROUND(E19,2),"x+",ROUND(F19,2))</f>
        <v>f'(x)=6x²+2x+5</v>
      </c>
      <c r="J19" s="114"/>
    </row>
    <row r="20" spans="4:10" x14ac:dyDescent="0.2">
      <c r="D20" s="4"/>
      <c r="E20" s="5"/>
      <c r="F20" s="5"/>
      <c r="G20" s="5"/>
      <c r="H20" s="5"/>
      <c r="I20" s="5"/>
      <c r="J20" s="6"/>
    </row>
    <row r="21" spans="4:10" x14ac:dyDescent="0.2">
      <c r="D21" s="107" t="s">
        <v>29</v>
      </c>
      <c r="E21" s="108"/>
      <c r="F21" s="5"/>
      <c r="G21" s="5"/>
      <c r="H21" s="5"/>
      <c r="I21" s="5"/>
      <c r="J21" s="6"/>
    </row>
    <row r="22" spans="4:10" x14ac:dyDescent="0.2">
      <c r="D22" s="21" t="s">
        <v>24</v>
      </c>
      <c r="E22" s="21" t="s">
        <v>25</v>
      </c>
      <c r="F22" s="21" t="s">
        <v>26</v>
      </c>
      <c r="G22" s="21" t="s">
        <v>27</v>
      </c>
      <c r="H22" s="5"/>
      <c r="I22" s="5"/>
      <c r="J22" s="6"/>
    </row>
    <row r="23" spans="4:10" x14ac:dyDescent="0.2">
      <c r="D23" s="51">
        <f>D19*2</f>
        <v>12</v>
      </c>
      <c r="E23" s="51">
        <f>E19*1</f>
        <v>2</v>
      </c>
      <c r="F23" s="51">
        <f>F19*0</f>
        <v>0</v>
      </c>
      <c r="G23" s="51">
        <f>IF(G19=0,0,"Fehler")</f>
        <v>0</v>
      </c>
      <c r="H23" s="5"/>
      <c r="I23" s="109" t="str">
        <f>CONCATENATE("f''(x)=",ROUND(D23,2),"x+",ROUND(E23,2))</f>
        <v>f''(x)=12x+2</v>
      </c>
      <c r="J23" s="110"/>
    </row>
    <row r="24" spans="4:10" x14ac:dyDescent="0.2">
      <c r="D24" s="4"/>
      <c r="E24" s="5"/>
      <c r="F24" s="5"/>
      <c r="G24" s="5"/>
      <c r="H24" s="5"/>
      <c r="I24" s="5"/>
      <c r="J24" s="6"/>
    </row>
    <row r="25" spans="4:10" x14ac:dyDescent="0.2">
      <c r="D25" s="107" t="s">
        <v>30</v>
      </c>
      <c r="E25" s="108"/>
      <c r="F25" s="5"/>
      <c r="G25" s="5"/>
      <c r="H25" s="5"/>
      <c r="I25" s="5"/>
      <c r="J25" s="6"/>
    </row>
    <row r="26" spans="4:10" x14ac:dyDescent="0.2">
      <c r="D26" s="21" t="s">
        <v>24</v>
      </c>
      <c r="E26" s="21" t="s">
        <v>25</v>
      </c>
      <c r="F26" s="21" t="s">
        <v>26</v>
      </c>
      <c r="G26" s="21" t="s">
        <v>27</v>
      </c>
      <c r="H26" s="5"/>
      <c r="I26" s="5"/>
      <c r="J26" s="6"/>
    </row>
    <row r="27" spans="4:10" x14ac:dyDescent="0.2">
      <c r="D27" s="51">
        <f>D23*1</f>
        <v>12</v>
      </c>
      <c r="E27" s="51">
        <f>E23*0</f>
        <v>0</v>
      </c>
      <c r="F27" s="51">
        <f>IF(F23=0,0,"Fehler")</f>
        <v>0</v>
      </c>
      <c r="G27" s="51">
        <f>IF(G23=0,0,"Fehler")</f>
        <v>0</v>
      </c>
      <c r="H27" s="20"/>
      <c r="I27" s="111" t="str">
        <f>CONCATENATE("f'''(x)=",ROUND(D27,2))</f>
        <v>f'''(x)=12</v>
      </c>
      <c r="J27" s="112"/>
    </row>
  </sheetData>
  <mergeCells count="13">
    <mergeCell ref="D5:J5"/>
    <mergeCell ref="D8:J8"/>
    <mergeCell ref="D7:J7"/>
    <mergeCell ref="D6:J6"/>
    <mergeCell ref="D11:E11"/>
    <mergeCell ref="I23:J23"/>
    <mergeCell ref="I27:J27"/>
    <mergeCell ref="D10:E10"/>
    <mergeCell ref="D13:E13"/>
    <mergeCell ref="D25:E25"/>
    <mergeCell ref="D21:E21"/>
    <mergeCell ref="D17:E17"/>
    <mergeCell ref="I19:J19"/>
  </mergeCells>
  <pageMargins left="0.7" right="0.7" top="0.78740157499999996" bottom="0.78740157499999996" header="0.3" footer="0.3"/>
  <pageSetup paperSize="9" orientation="portrait" r:id="rId1"/>
  <ignoredErrors>
    <ignoredError sqref="E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0FA39-17F1-4B59-AB37-54E4A6B1CF98}">
  <sheetPr>
    <tabColor rgb="FF92D050"/>
  </sheetPr>
  <dimension ref="A1:M28"/>
  <sheetViews>
    <sheetView topLeftCell="B1" workbookViewId="0">
      <selection activeCell="G16" sqref="G16"/>
    </sheetView>
  </sheetViews>
  <sheetFormatPr defaultColWidth="10.76171875" defaultRowHeight="15" x14ac:dyDescent="0.2"/>
  <cols>
    <col min="1" max="2" width="10.76171875" style="49"/>
    <col min="10" max="10" width="9.81640625" customWidth="1"/>
  </cols>
  <sheetData>
    <row r="1" spans="4:11" s="49" customFormat="1" x14ac:dyDescent="0.2"/>
    <row r="2" spans="4:11" s="49" customFormat="1" x14ac:dyDescent="0.2"/>
    <row r="5" spans="4:11" ht="29.25" x14ac:dyDescent="0.4">
      <c r="D5" s="117" t="s">
        <v>36</v>
      </c>
      <c r="E5" s="118"/>
      <c r="F5" s="118"/>
      <c r="G5" s="118"/>
      <c r="H5" s="118"/>
      <c r="I5" s="118"/>
      <c r="J5" s="118"/>
      <c r="K5" s="119"/>
    </row>
    <row r="6" spans="4:11" x14ac:dyDescent="0.2">
      <c r="D6" s="96" t="s">
        <v>34</v>
      </c>
      <c r="E6" s="97"/>
      <c r="F6" s="97"/>
      <c r="G6" s="97"/>
      <c r="H6" s="97"/>
      <c r="I6" s="97"/>
      <c r="J6" s="97"/>
      <c r="K6" s="120"/>
    </row>
    <row r="7" spans="4:11" x14ac:dyDescent="0.2">
      <c r="D7" s="96" t="s">
        <v>32</v>
      </c>
      <c r="E7" s="97"/>
      <c r="F7" s="97"/>
      <c r="G7" s="97"/>
      <c r="H7" s="97"/>
      <c r="I7" s="97"/>
      <c r="J7" s="97"/>
      <c r="K7" s="120"/>
    </row>
    <row r="8" spans="4:11" x14ac:dyDescent="0.2">
      <c r="D8" s="96" t="s">
        <v>33</v>
      </c>
      <c r="E8" s="97"/>
      <c r="F8" s="97"/>
      <c r="G8" s="97"/>
      <c r="H8" s="97"/>
      <c r="I8" s="97"/>
      <c r="J8" s="97"/>
      <c r="K8" s="120"/>
    </row>
    <row r="9" spans="4:11" x14ac:dyDescent="0.2">
      <c r="D9" s="60"/>
      <c r="E9" s="61"/>
      <c r="F9" s="61"/>
      <c r="G9" s="61"/>
      <c r="H9" s="61"/>
      <c r="I9" s="61"/>
      <c r="J9" s="61"/>
      <c r="K9" s="56"/>
    </row>
    <row r="10" spans="4:11" x14ac:dyDescent="0.2">
      <c r="D10" s="107" t="s">
        <v>21</v>
      </c>
      <c r="E10" s="108"/>
      <c r="F10" s="61"/>
      <c r="G10" s="61"/>
      <c r="H10" s="61"/>
      <c r="I10" s="61"/>
      <c r="J10" s="61"/>
      <c r="K10" s="56"/>
    </row>
    <row r="11" spans="4:11" x14ac:dyDescent="0.2">
      <c r="D11" s="90" t="s">
        <v>78</v>
      </c>
      <c r="E11" s="91"/>
      <c r="F11" s="61"/>
      <c r="G11" s="61"/>
      <c r="H11" s="61"/>
      <c r="I11" s="61"/>
      <c r="J11" s="61"/>
      <c r="K11" s="56"/>
    </row>
    <row r="12" spans="4:11" x14ac:dyDescent="0.2">
      <c r="D12" s="60"/>
      <c r="E12" s="61"/>
      <c r="F12" s="61"/>
      <c r="G12" s="61"/>
      <c r="H12" s="61"/>
      <c r="I12" s="61"/>
      <c r="J12" s="61"/>
      <c r="K12" s="56"/>
    </row>
    <row r="13" spans="4:11" x14ac:dyDescent="0.2">
      <c r="D13" s="107" t="s">
        <v>23</v>
      </c>
      <c r="E13" s="108"/>
      <c r="F13" s="61"/>
      <c r="G13" s="61"/>
      <c r="H13" s="61"/>
      <c r="I13" s="61"/>
      <c r="J13" s="61"/>
      <c r="K13" s="56"/>
    </row>
    <row r="14" spans="4:11" x14ac:dyDescent="0.2">
      <c r="D14" s="21" t="s">
        <v>24</v>
      </c>
      <c r="E14" s="21" t="s">
        <v>25</v>
      </c>
      <c r="F14" s="21" t="s">
        <v>26</v>
      </c>
      <c r="G14" s="21" t="s">
        <v>27</v>
      </c>
      <c r="H14" s="61"/>
      <c r="I14" s="61"/>
      <c r="J14" s="61"/>
      <c r="K14" s="56"/>
    </row>
    <row r="15" spans="4:11" x14ac:dyDescent="0.2">
      <c r="D15" s="36">
        <v>2</v>
      </c>
      <c r="E15" s="36">
        <v>9</v>
      </c>
      <c r="F15" s="36">
        <v>1</v>
      </c>
      <c r="G15" s="36">
        <v>6</v>
      </c>
      <c r="H15" s="61"/>
      <c r="I15" s="61"/>
      <c r="J15" s="61"/>
      <c r="K15" s="56"/>
    </row>
    <row r="16" spans="4:11" x14ac:dyDescent="0.2">
      <c r="D16" s="60"/>
      <c r="E16" s="61"/>
      <c r="F16" s="61"/>
      <c r="G16" s="61"/>
      <c r="H16" s="61"/>
      <c r="I16" s="61"/>
      <c r="J16" s="61"/>
      <c r="K16" s="56"/>
    </row>
    <row r="17" spans="3:13" x14ac:dyDescent="0.2">
      <c r="D17" s="107" t="s">
        <v>35</v>
      </c>
      <c r="E17" s="108"/>
      <c r="F17" s="61"/>
      <c r="G17" s="61"/>
      <c r="H17" s="61"/>
      <c r="I17" s="62" t="s">
        <v>82</v>
      </c>
      <c r="J17" s="61"/>
      <c r="K17" s="56"/>
    </row>
    <row r="18" spans="3:13" x14ac:dyDescent="0.2">
      <c r="D18" s="21" t="s">
        <v>24</v>
      </c>
      <c r="E18" s="21" t="s">
        <v>25</v>
      </c>
      <c r="F18" s="21" t="s">
        <v>26</v>
      </c>
      <c r="G18" s="21" t="s">
        <v>27</v>
      </c>
      <c r="H18" s="61"/>
      <c r="I18" s="61"/>
      <c r="J18" s="61"/>
      <c r="K18" s="56"/>
    </row>
    <row r="19" spans="3:13" x14ac:dyDescent="0.2">
      <c r="D19" s="53">
        <f>D15/4</f>
        <v>0.5</v>
      </c>
      <c r="E19" s="54">
        <f>E15/3</f>
        <v>3</v>
      </c>
      <c r="F19" s="53">
        <f>F15/4</f>
        <v>0.25</v>
      </c>
      <c r="G19" s="54">
        <f>G15/3</f>
        <v>2</v>
      </c>
      <c r="H19" s="20"/>
      <c r="I19" s="115" t="str">
        <f>CONCATENATE("F(x)=",ROUND(D19,2),"x⁴+",ROUND(E19,2),"x³+",ROUND(F19,2),"x²+",ROUND(G19,2),"x","+C")</f>
        <v>F(x)=0,5x⁴+3x³+0,25x²+2x+C</v>
      </c>
      <c r="J19" s="115"/>
      <c r="K19" s="116"/>
      <c r="L19" s="55"/>
    </row>
    <row r="20" spans="3:13" x14ac:dyDescent="0.2">
      <c r="C20" s="5"/>
      <c r="D20" s="5"/>
      <c r="E20" s="5"/>
      <c r="F20" s="5"/>
      <c r="G20" s="5"/>
      <c r="H20" s="5"/>
      <c r="I20" s="5"/>
      <c r="J20" s="5"/>
      <c r="K20" s="5"/>
    </row>
    <row r="21" spans="3:13" x14ac:dyDescent="0.2">
      <c r="C21" s="5"/>
      <c r="D21" s="59"/>
      <c r="E21" s="59"/>
      <c r="F21" s="58"/>
      <c r="G21" s="58"/>
      <c r="H21" s="58"/>
      <c r="I21" s="58"/>
      <c r="J21" s="58"/>
      <c r="K21" s="5"/>
    </row>
    <row r="22" spans="3:13" x14ac:dyDescent="0.2">
      <c r="C22" s="5"/>
      <c r="D22" s="72"/>
      <c r="E22" s="72"/>
      <c r="F22" s="72"/>
      <c r="G22" s="72"/>
      <c r="H22" s="58"/>
      <c r="I22" s="58"/>
      <c r="J22" s="58"/>
      <c r="M22" s="50"/>
    </row>
    <row r="23" spans="3:13" x14ac:dyDescent="0.2">
      <c r="D23" s="58"/>
      <c r="E23" s="58"/>
      <c r="F23" s="58"/>
      <c r="G23" s="58"/>
      <c r="H23" s="58"/>
      <c r="I23" s="58"/>
      <c r="J23" s="58"/>
    </row>
    <row r="24" spans="3:13" x14ac:dyDescent="0.2">
      <c r="D24" s="58"/>
      <c r="E24" s="58"/>
      <c r="F24" s="58"/>
      <c r="G24" s="58"/>
      <c r="H24" s="58"/>
      <c r="I24" s="58"/>
      <c r="J24" s="58"/>
    </row>
    <row r="25" spans="3:13" x14ac:dyDescent="0.2">
      <c r="D25" s="59"/>
      <c r="E25" s="59"/>
      <c r="F25" s="58"/>
      <c r="G25" s="58"/>
      <c r="H25" s="58"/>
      <c r="I25" s="58"/>
      <c r="J25" s="58"/>
    </row>
    <row r="26" spans="3:13" x14ac:dyDescent="0.2">
      <c r="D26" s="72"/>
      <c r="E26" s="72"/>
      <c r="F26" s="72"/>
      <c r="G26" s="72"/>
      <c r="H26" s="58"/>
      <c r="I26" s="58"/>
      <c r="J26" s="58"/>
    </row>
    <row r="27" spans="3:13" x14ac:dyDescent="0.2">
      <c r="D27" s="58"/>
      <c r="E27" s="58"/>
      <c r="F27" s="58"/>
      <c r="G27" s="58"/>
      <c r="H27" s="58"/>
      <c r="I27" s="58"/>
      <c r="J27" s="58"/>
    </row>
    <row r="28" spans="3:13" x14ac:dyDescent="0.2">
      <c r="D28" s="45"/>
      <c r="E28" s="45"/>
      <c r="F28" s="45"/>
      <c r="G28" s="45"/>
      <c r="H28" s="45"/>
      <c r="I28" s="45"/>
      <c r="J28" s="45"/>
    </row>
  </sheetData>
  <mergeCells count="9">
    <mergeCell ref="I19:K19"/>
    <mergeCell ref="D17:E17"/>
    <mergeCell ref="D11:E11"/>
    <mergeCell ref="D10:E10"/>
    <mergeCell ref="D5:K5"/>
    <mergeCell ref="D6:K6"/>
    <mergeCell ref="D7:K7"/>
    <mergeCell ref="D8:K8"/>
    <mergeCell ref="D13:E1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0E524-0DC4-4373-A5EC-6ABAEA916859}">
  <sheetPr>
    <tabColor rgb="FF92D050"/>
  </sheetPr>
  <dimension ref="A1:K21"/>
  <sheetViews>
    <sheetView tabSelected="1" topLeftCell="B2" workbookViewId="0">
      <selection activeCell="F17" sqref="F17"/>
    </sheetView>
  </sheetViews>
  <sheetFormatPr defaultColWidth="10.76171875" defaultRowHeight="15" x14ac:dyDescent="0.2"/>
  <cols>
    <col min="1" max="2" width="10.76171875" style="49"/>
  </cols>
  <sheetData>
    <row r="1" spans="4:10" s="49" customFormat="1" x14ac:dyDescent="0.2"/>
    <row r="2" spans="4:10" s="49" customFormat="1" x14ac:dyDescent="0.2"/>
    <row r="5" spans="4:10" ht="29.25" x14ac:dyDescent="0.4">
      <c r="D5" s="93" t="s">
        <v>37</v>
      </c>
      <c r="E5" s="94"/>
      <c r="F5" s="94"/>
      <c r="G5" s="94"/>
      <c r="H5" s="94"/>
      <c r="I5" s="94"/>
      <c r="J5" s="95"/>
    </row>
    <row r="6" spans="4:10" x14ac:dyDescent="0.2">
      <c r="D6" s="96" t="s">
        <v>34</v>
      </c>
      <c r="E6" s="97"/>
      <c r="F6" s="97"/>
      <c r="G6" s="97"/>
      <c r="H6" s="97"/>
      <c r="I6" s="97"/>
      <c r="J6" s="98"/>
    </row>
    <row r="7" spans="4:10" x14ac:dyDescent="0.2">
      <c r="D7" s="96" t="s">
        <v>41</v>
      </c>
      <c r="E7" s="97"/>
      <c r="F7" s="97"/>
      <c r="G7" s="97"/>
      <c r="H7" s="97"/>
      <c r="I7" s="97"/>
      <c r="J7" s="98"/>
    </row>
    <row r="8" spans="4:10" x14ac:dyDescent="0.2">
      <c r="D8" s="96" t="s">
        <v>84</v>
      </c>
      <c r="E8" s="97"/>
      <c r="F8" s="97"/>
      <c r="G8" s="97"/>
      <c r="H8" s="97"/>
      <c r="I8" s="97"/>
      <c r="J8" s="98"/>
    </row>
    <row r="9" spans="4:10" s="49" customFormat="1" x14ac:dyDescent="0.2">
      <c r="D9" s="96" t="s">
        <v>77</v>
      </c>
      <c r="E9" s="97"/>
      <c r="F9" s="97"/>
      <c r="G9" s="97"/>
      <c r="H9" s="97"/>
      <c r="I9" s="97"/>
      <c r="J9" s="98"/>
    </row>
    <row r="10" spans="4:10" x14ac:dyDescent="0.2">
      <c r="D10" s="4"/>
      <c r="E10" s="5"/>
      <c r="F10" s="5"/>
      <c r="G10" s="5"/>
      <c r="H10" s="5"/>
      <c r="I10" s="5"/>
      <c r="J10" s="6"/>
    </row>
    <row r="11" spans="4:10" x14ac:dyDescent="0.2">
      <c r="D11" s="107" t="s">
        <v>21</v>
      </c>
      <c r="E11" s="108"/>
      <c r="F11" s="5"/>
      <c r="G11" s="5"/>
      <c r="H11" s="5"/>
      <c r="I11" s="5"/>
      <c r="J11" s="6"/>
    </row>
    <row r="12" spans="4:10" ht="17.25" x14ac:dyDescent="0.2">
      <c r="D12" s="90" t="s">
        <v>42</v>
      </c>
      <c r="E12" s="91"/>
      <c r="F12" s="5"/>
      <c r="H12" s="5"/>
      <c r="I12" s="5"/>
      <c r="J12" s="6"/>
    </row>
    <row r="13" spans="4:10" x14ac:dyDescent="0.2">
      <c r="D13" s="4"/>
      <c r="E13" s="5"/>
      <c r="F13" s="5"/>
      <c r="G13" s="5"/>
      <c r="H13" s="5"/>
      <c r="I13" s="5"/>
      <c r="J13" s="6"/>
    </row>
    <row r="14" spans="4:10" x14ac:dyDescent="0.2">
      <c r="D14" s="107" t="s">
        <v>23</v>
      </c>
      <c r="E14" s="108"/>
      <c r="F14" s="5"/>
      <c r="G14" s="5"/>
      <c r="H14" s="15" t="s">
        <v>43</v>
      </c>
      <c r="I14" s="5"/>
      <c r="J14" s="6"/>
    </row>
    <row r="15" spans="4:10" x14ac:dyDescent="0.2">
      <c r="D15" s="21" t="s">
        <v>24</v>
      </c>
      <c r="E15" s="24" t="s">
        <v>25</v>
      </c>
      <c r="F15" s="21" t="s">
        <v>26</v>
      </c>
      <c r="G15" s="19"/>
      <c r="H15" s="25" t="s">
        <v>44</v>
      </c>
      <c r="I15" s="25" t="s">
        <v>45</v>
      </c>
      <c r="J15" s="21" t="s">
        <v>46</v>
      </c>
    </row>
    <row r="16" spans="4:10" x14ac:dyDescent="0.2">
      <c r="D16" s="36">
        <v>2</v>
      </c>
      <c r="E16" s="37">
        <v>0</v>
      </c>
      <c r="F16" s="36">
        <v>-3</v>
      </c>
      <c r="G16" s="13"/>
      <c r="H16" s="10">
        <f>IF(D16=1,D16,D16/D16)</f>
        <v>1</v>
      </c>
      <c r="I16" s="10">
        <f>IF(D16=1,E16,E16/D16)</f>
        <v>0</v>
      </c>
      <c r="J16" s="10">
        <f>IF(D16=1,F16,F16/D16)</f>
        <v>-1.5</v>
      </c>
    </row>
    <row r="17" spans="3:11" x14ac:dyDescent="0.2">
      <c r="D17" s="4"/>
      <c r="E17" s="5"/>
      <c r="F17" s="5"/>
      <c r="G17" s="5"/>
      <c r="H17" s="5"/>
      <c r="I17" s="5"/>
      <c r="J17" s="6"/>
    </row>
    <row r="18" spans="3:11" x14ac:dyDescent="0.2">
      <c r="D18" s="121" t="s">
        <v>38</v>
      </c>
      <c r="E18" s="122"/>
      <c r="F18" s="5"/>
      <c r="G18" s="123" t="s">
        <v>87</v>
      </c>
      <c r="H18" s="123"/>
      <c r="I18" s="15"/>
      <c r="J18" s="6"/>
    </row>
    <row r="19" spans="3:11" x14ac:dyDescent="0.2">
      <c r="D19" s="21" t="s">
        <v>39</v>
      </c>
      <c r="E19" s="21" t="s">
        <v>40</v>
      </c>
      <c r="F19" s="19"/>
      <c r="G19" s="19"/>
      <c r="H19" s="5"/>
      <c r="I19" s="5"/>
      <c r="J19" s="6"/>
    </row>
    <row r="20" spans="3:11" x14ac:dyDescent="0.2">
      <c r="D20" s="41">
        <f>(-(I16)/2)+SQRT(((I16/2)^2)-J16)</f>
        <v>1.2247448713915889</v>
      </c>
      <c r="E20" s="42">
        <f>(-(I16)/2)-SQRT(((I16/2)^2)-J16)</f>
        <v>-1.2247448713915889</v>
      </c>
      <c r="G20" s="124" t="str">
        <f>IF(D20=E20,"doppelte Nullstelle","zwei einfache Nullstellen")</f>
        <v>zwei einfache Nullstellen</v>
      </c>
      <c r="H20" s="124"/>
      <c r="I20" s="77"/>
      <c r="J20" s="78"/>
    </row>
    <row r="21" spans="3:11" x14ac:dyDescent="0.2">
      <c r="C21" s="5"/>
      <c r="D21" s="5"/>
      <c r="E21" s="5"/>
      <c r="F21" s="76"/>
      <c r="G21" s="5"/>
      <c r="H21" s="5"/>
      <c r="I21" s="5"/>
      <c r="J21" s="5"/>
      <c r="K21" s="5"/>
    </row>
  </sheetData>
  <mergeCells count="11">
    <mergeCell ref="G20:H20"/>
    <mergeCell ref="D14:E14"/>
    <mergeCell ref="D18:E18"/>
    <mergeCell ref="D5:J5"/>
    <mergeCell ref="D6:J6"/>
    <mergeCell ref="D7:J7"/>
    <mergeCell ref="D8:J8"/>
    <mergeCell ref="D11:E11"/>
    <mergeCell ref="D12:E12"/>
    <mergeCell ref="D9:J9"/>
    <mergeCell ref="G18:H1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D4A6-C960-4C12-BB67-59AA699DC20B}">
  <sheetPr>
    <tabColor rgb="FF92D050"/>
  </sheetPr>
  <dimension ref="A1:J29"/>
  <sheetViews>
    <sheetView topLeftCell="A25" workbookViewId="0">
      <selection activeCell="M15" sqref="M15"/>
    </sheetView>
  </sheetViews>
  <sheetFormatPr defaultColWidth="10.76171875" defaultRowHeight="15" x14ac:dyDescent="0.2"/>
  <cols>
    <col min="1" max="2" width="10.76171875" style="49"/>
  </cols>
  <sheetData>
    <row r="1" spans="4:10" s="49" customFormat="1" x14ac:dyDescent="0.2"/>
    <row r="2" spans="4:10" s="49" customFormat="1" x14ac:dyDescent="0.2"/>
    <row r="5" spans="4:10" ht="29.25" x14ac:dyDescent="0.4">
      <c r="D5" s="93" t="s">
        <v>48</v>
      </c>
      <c r="E5" s="94"/>
      <c r="F5" s="94"/>
      <c r="G5" s="94"/>
      <c r="H5" s="94"/>
      <c r="I5" s="94"/>
      <c r="J5" s="95"/>
    </row>
    <row r="6" spans="4:10" x14ac:dyDescent="0.2">
      <c r="D6" s="96" t="s">
        <v>53</v>
      </c>
      <c r="E6" s="97"/>
      <c r="F6" s="97"/>
      <c r="G6" s="97"/>
      <c r="H6" s="97"/>
      <c r="I6" s="97"/>
      <c r="J6" s="98"/>
    </row>
    <row r="7" spans="4:10" x14ac:dyDescent="0.2">
      <c r="D7" s="96" t="s">
        <v>54</v>
      </c>
      <c r="E7" s="97"/>
      <c r="F7" s="97"/>
      <c r="G7" s="97"/>
      <c r="H7" s="97"/>
      <c r="I7" s="97"/>
      <c r="J7" s="98"/>
    </row>
    <row r="8" spans="4:10" x14ac:dyDescent="0.2">
      <c r="D8" s="4"/>
      <c r="E8" s="5"/>
      <c r="F8" s="5"/>
      <c r="G8" s="5"/>
      <c r="H8" s="5"/>
      <c r="I8" s="5"/>
      <c r="J8" s="6"/>
    </row>
    <row r="9" spans="4:10" ht="18.75" x14ac:dyDescent="0.25">
      <c r="D9" s="125" t="s">
        <v>47</v>
      </c>
      <c r="E9" s="126"/>
      <c r="F9" s="5"/>
      <c r="G9" s="5"/>
      <c r="H9" s="5"/>
      <c r="I9" s="5"/>
      <c r="J9" s="6"/>
    </row>
    <row r="10" spans="4:10" x14ac:dyDescent="0.2">
      <c r="D10" s="4"/>
      <c r="E10" s="5"/>
      <c r="F10" s="5"/>
      <c r="G10" s="5"/>
      <c r="H10" s="5"/>
      <c r="I10" s="5"/>
      <c r="J10" s="6"/>
    </row>
    <row r="11" spans="4:10" x14ac:dyDescent="0.2">
      <c r="D11" s="129" t="s">
        <v>21</v>
      </c>
      <c r="E11" s="123"/>
      <c r="F11" s="5"/>
      <c r="G11" s="5"/>
      <c r="H11" s="5"/>
      <c r="I11" s="5"/>
      <c r="J11" s="6"/>
    </row>
    <row r="12" spans="4:10" ht="17.25" x14ac:dyDescent="0.2">
      <c r="D12" s="90" t="s">
        <v>22</v>
      </c>
      <c r="E12" s="91"/>
      <c r="F12" s="5"/>
      <c r="G12" s="5"/>
      <c r="H12" s="5"/>
      <c r="I12" s="5"/>
      <c r="J12" s="6"/>
    </row>
    <row r="13" spans="4:10" x14ac:dyDescent="0.2">
      <c r="D13" s="4"/>
      <c r="E13" s="5"/>
      <c r="F13" s="5"/>
      <c r="G13" s="5"/>
      <c r="H13" s="5"/>
      <c r="I13" s="5"/>
      <c r="J13" s="6"/>
    </row>
    <row r="14" spans="4:10" x14ac:dyDescent="0.2">
      <c r="D14" s="130" t="s">
        <v>23</v>
      </c>
      <c r="E14" s="131"/>
      <c r="F14" s="38"/>
      <c r="G14" s="38"/>
      <c r="H14" s="5"/>
      <c r="I14" s="5"/>
      <c r="J14" s="6"/>
    </row>
    <row r="15" spans="4:10" x14ac:dyDescent="0.2">
      <c r="D15" s="21" t="s">
        <v>24</v>
      </c>
      <c r="E15" s="21" t="s">
        <v>25</v>
      </c>
      <c r="F15" s="21" t="s">
        <v>26</v>
      </c>
      <c r="G15" s="21" t="s">
        <v>27</v>
      </c>
      <c r="H15" s="5"/>
      <c r="I15" s="5"/>
      <c r="J15" s="6"/>
    </row>
    <row r="16" spans="4:10" x14ac:dyDescent="0.2">
      <c r="D16" s="36">
        <v>0.5</v>
      </c>
      <c r="E16" s="36">
        <v>2</v>
      </c>
      <c r="F16" s="36">
        <v>-3</v>
      </c>
      <c r="G16" s="36">
        <v>1</v>
      </c>
      <c r="H16" s="5"/>
      <c r="I16" s="5"/>
      <c r="J16" s="6"/>
    </row>
    <row r="17" spans="4:10" x14ac:dyDescent="0.2">
      <c r="D17" s="4"/>
      <c r="E17" s="5"/>
      <c r="F17" s="5"/>
      <c r="G17" s="5"/>
      <c r="H17" s="5"/>
      <c r="I17" s="5"/>
      <c r="J17" s="6"/>
    </row>
    <row r="18" spans="4:10" x14ac:dyDescent="0.2">
      <c r="D18" s="121" t="s">
        <v>28</v>
      </c>
      <c r="E18" s="122"/>
      <c r="F18" s="5"/>
      <c r="G18" s="5"/>
      <c r="H18" s="5"/>
      <c r="I18" s="15" t="s">
        <v>31</v>
      </c>
      <c r="J18" s="6"/>
    </row>
    <row r="19" spans="4:10" x14ac:dyDescent="0.2">
      <c r="D19" s="21" t="s">
        <v>24</v>
      </c>
      <c r="E19" s="21" t="s">
        <v>25</v>
      </c>
      <c r="F19" s="21" t="s">
        <v>26</v>
      </c>
      <c r="G19" s="21" t="s">
        <v>27</v>
      </c>
      <c r="H19" s="5"/>
      <c r="I19" s="5"/>
      <c r="J19" s="6"/>
    </row>
    <row r="20" spans="4:10" x14ac:dyDescent="0.2">
      <c r="D20" s="10">
        <f>D16*3</f>
        <v>1.5</v>
      </c>
      <c r="E20" s="10">
        <f>E16*2</f>
        <v>4</v>
      </c>
      <c r="F20" s="10">
        <f>F16*1</f>
        <v>-3</v>
      </c>
      <c r="G20" s="10">
        <f>G16*0</f>
        <v>0</v>
      </c>
      <c r="H20" s="5"/>
      <c r="I20" s="91" t="str">
        <f>CONCATENATE("f'(x)=",ROUND(D20,2),"x²+",ROUND(E20,2),"x+",ROUND(F20,2))</f>
        <v>f'(x)=1,5x²+4x+-3</v>
      </c>
      <c r="J20" s="92"/>
    </row>
    <row r="21" spans="4:10" x14ac:dyDescent="0.2">
      <c r="D21" s="4"/>
      <c r="E21" s="5"/>
      <c r="F21" s="5"/>
      <c r="G21" s="5"/>
      <c r="H21" s="5"/>
      <c r="I21" s="5"/>
      <c r="J21" s="6"/>
    </row>
    <row r="22" spans="4:10" x14ac:dyDescent="0.2">
      <c r="D22" s="4"/>
      <c r="E22" s="5"/>
      <c r="F22" s="5"/>
      <c r="G22" s="5"/>
      <c r="H22" s="5"/>
      <c r="I22" s="5"/>
      <c r="J22" s="6"/>
    </row>
    <row r="23" spans="4:10" ht="18.75" x14ac:dyDescent="0.25">
      <c r="D23" s="28" t="s">
        <v>48</v>
      </c>
      <c r="E23" s="5"/>
      <c r="F23" s="5"/>
      <c r="G23" s="5"/>
      <c r="H23" s="5"/>
      <c r="I23" s="5"/>
      <c r="J23" s="6"/>
    </row>
    <row r="24" spans="4:10" x14ac:dyDescent="0.2">
      <c r="D24" s="29"/>
      <c r="E24" s="5"/>
      <c r="F24" s="5"/>
      <c r="G24" s="5"/>
      <c r="H24" s="5"/>
      <c r="I24" s="5"/>
      <c r="J24" s="6"/>
    </row>
    <row r="25" spans="4:10" x14ac:dyDescent="0.2">
      <c r="D25" s="107" t="s">
        <v>21</v>
      </c>
      <c r="E25" s="108"/>
      <c r="F25" s="5"/>
      <c r="G25" s="5"/>
      <c r="H25" s="5"/>
      <c r="I25" s="106" t="s">
        <v>49</v>
      </c>
      <c r="J25" s="132"/>
    </row>
    <row r="26" spans="4:10" x14ac:dyDescent="0.2">
      <c r="D26" s="17" t="str">
        <f>CONCATENATE("f'(x)=",ROUND(D20,2),"x²+",ROUND(E20,2),"x+",ROUND(F20,2))</f>
        <v>f'(x)=1,5x²+4x+-3</v>
      </c>
      <c r="E26" s="18"/>
      <c r="F26" s="5"/>
      <c r="G26" s="5"/>
      <c r="H26" s="5"/>
      <c r="I26" s="13" t="s">
        <v>50</v>
      </c>
      <c r="J26" s="44">
        <v>2</v>
      </c>
    </row>
    <row r="27" spans="4:10" x14ac:dyDescent="0.2">
      <c r="D27" s="4"/>
      <c r="E27" s="5"/>
      <c r="F27" s="5"/>
      <c r="G27" s="5"/>
      <c r="H27" s="5"/>
      <c r="I27" s="5"/>
      <c r="J27" s="6"/>
    </row>
    <row r="28" spans="4:10" x14ac:dyDescent="0.2">
      <c r="D28" s="127" t="s">
        <v>51</v>
      </c>
      <c r="E28" s="128"/>
      <c r="F28" s="128"/>
      <c r="G28" s="18">
        <f>J26</f>
        <v>2</v>
      </c>
      <c r="H28" s="5"/>
      <c r="I28" s="5"/>
      <c r="J28" s="6"/>
    </row>
    <row r="29" spans="4:10" x14ac:dyDescent="0.2">
      <c r="D29" s="26"/>
      <c r="E29" s="30" t="s">
        <v>52</v>
      </c>
      <c r="F29" s="31">
        <f>(D20*(J26^2)+E20*J26+F20)</f>
        <v>11</v>
      </c>
      <c r="G29" s="20"/>
      <c r="H29" s="20"/>
      <c r="I29" s="20"/>
      <c r="J29" s="32"/>
    </row>
  </sheetData>
  <mergeCells count="12">
    <mergeCell ref="D5:J5"/>
    <mergeCell ref="D12:E12"/>
    <mergeCell ref="D9:E9"/>
    <mergeCell ref="D28:F28"/>
    <mergeCell ref="D7:J7"/>
    <mergeCell ref="D6:J6"/>
    <mergeCell ref="D11:E11"/>
    <mergeCell ref="I20:J20"/>
    <mergeCell ref="D25:E25"/>
    <mergeCell ref="D18:E18"/>
    <mergeCell ref="D14:E14"/>
    <mergeCell ref="I25:J25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D2C8-1F41-42CA-AC0A-ED37C23AD728}">
  <sheetPr>
    <tabColor rgb="FF92D050"/>
  </sheetPr>
  <dimension ref="A1:L38"/>
  <sheetViews>
    <sheetView topLeftCell="A3" workbookViewId="0">
      <selection activeCell="O11" sqref="O11"/>
    </sheetView>
  </sheetViews>
  <sheetFormatPr defaultColWidth="10.76171875" defaultRowHeight="15" x14ac:dyDescent="0.2"/>
  <cols>
    <col min="1" max="2" width="10.76171875" style="49"/>
    <col min="4" max="4" width="11.43359375" customWidth="1"/>
    <col min="5" max="5" width="12.64453125" bestFit="1" customWidth="1"/>
    <col min="6" max="6" width="11.97265625" bestFit="1" customWidth="1"/>
  </cols>
  <sheetData>
    <row r="1" spans="4:12" s="49" customFormat="1" x14ac:dyDescent="0.2"/>
    <row r="2" spans="4:12" s="49" customFormat="1" x14ac:dyDescent="0.2"/>
    <row r="5" spans="4:12" ht="29.25" x14ac:dyDescent="0.4">
      <c r="D5" s="93" t="s">
        <v>63</v>
      </c>
      <c r="E5" s="94"/>
      <c r="F5" s="94"/>
      <c r="G5" s="94"/>
      <c r="H5" s="94"/>
      <c r="I5" s="94"/>
      <c r="J5" s="95"/>
      <c r="L5" s="34"/>
    </row>
    <row r="6" spans="4:12" x14ac:dyDescent="0.2">
      <c r="D6" s="96" t="s">
        <v>34</v>
      </c>
      <c r="E6" s="97"/>
      <c r="F6" s="97"/>
      <c r="G6" s="97"/>
      <c r="H6" s="97"/>
      <c r="I6" s="97"/>
      <c r="J6" s="98"/>
    </row>
    <row r="7" spans="4:12" x14ac:dyDescent="0.2">
      <c r="D7" s="96" t="s">
        <v>85</v>
      </c>
      <c r="E7" s="97"/>
      <c r="F7" s="97"/>
      <c r="G7" s="97"/>
      <c r="H7" s="97"/>
      <c r="I7" s="97"/>
      <c r="J7" s="98"/>
    </row>
    <row r="8" spans="4:12" x14ac:dyDescent="0.2">
      <c r="D8" s="96" t="s">
        <v>73</v>
      </c>
      <c r="E8" s="97"/>
      <c r="F8" s="97"/>
      <c r="G8" s="97"/>
      <c r="H8" s="97"/>
      <c r="I8" s="97"/>
      <c r="J8" s="98"/>
    </row>
    <row r="9" spans="4:12" x14ac:dyDescent="0.2">
      <c r="D9" s="4"/>
      <c r="E9" s="5"/>
      <c r="F9" s="5"/>
      <c r="G9" s="5"/>
      <c r="H9" s="5"/>
      <c r="I9" s="5"/>
      <c r="J9" s="6"/>
    </row>
    <row r="10" spans="4:12" x14ac:dyDescent="0.2">
      <c r="D10" s="107" t="s">
        <v>21</v>
      </c>
      <c r="E10" s="108"/>
      <c r="F10" s="5"/>
      <c r="G10" s="5"/>
      <c r="H10" s="5"/>
      <c r="I10" s="5"/>
      <c r="J10" s="6"/>
    </row>
    <row r="11" spans="4:12" ht="17.25" x14ac:dyDescent="0.2">
      <c r="D11" s="90" t="s">
        <v>22</v>
      </c>
      <c r="E11" s="91"/>
      <c r="F11" s="5"/>
      <c r="G11" s="5"/>
      <c r="H11" s="5"/>
      <c r="I11" s="5"/>
      <c r="J11" s="6"/>
    </row>
    <row r="12" spans="4:12" x14ac:dyDescent="0.2">
      <c r="D12" s="4"/>
      <c r="E12" s="5"/>
      <c r="F12" s="5"/>
      <c r="G12" s="5"/>
      <c r="H12" s="5"/>
      <c r="I12" s="5"/>
      <c r="J12" s="6"/>
    </row>
    <row r="13" spans="4:12" x14ac:dyDescent="0.2">
      <c r="D13" s="107" t="s">
        <v>23</v>
      </c>
      <c r="E13" s="108"/>
      <c r="F13" s="5"/>
      <c r="G13" s="5"/>
      <c r="H13" s="5"/>
      <c r="I13" s="5"/>
      <c r="J13" s="6"/>
    </row>
    <row r="14" spans="4:12" x14ac:dyDescent="0.2">
      <c r="D14" s="21" t="s">
        <v>24</v>
      </c>
      <c r="E14" s="21" t="s">
        <v>25</v>
      </c>
      <c r="F14" s="21" t="s">
        <v>26</v>
      </c>
      <c r="G14" s="21" t="s">
        <v>27</v>
      </c>
      <c r="H14" s="5"/>
      <c r="I14" s="5"/>
      <c r="J14" s="6"/>
    </row>
    <row r="15" spans="4:12" x14ac:dyDescent="0.2">
      <c r="D15" s="35">
        <v>2</v>
      </c>
      <c r="E15" s="35">
        <v>4</v>
      </c>
      <c r="F15" s="35">
        <v>2.5</v>
      </c>
      <c r="G15" s="35">
        <v>8</v>
      </c>
      <c r="H15" s="5"/>
      <c r="I15" s="5"/>
      <c r="J15" s="6"/>
    </row>
    <row r="16" spans="4:12" x14ac:dyDescent="0.2">
      <c r="D16" s="4"/>
      <c r="E16" s="5"/>
      <c r="F16" s="5"/>
      <c r="G16" s="5"/>
      <c r="H16" s="5"/>
      <c r="I16" s="5"/>
      <c r="J16" s="6"/>
    </row>
    <row r="17" spans="4:10" x14ac:dyDescent="0.2">
      <c r="D17" s="107" t="s">
        <v>28</v>
      </c>
      <c r="E17" s="108"/>
      <c r="F17" s="5"/>
      <c r="G17" s="5"/>
      <c r="H17" s="5"/>
      <c r="I17" s="15" t="s">
        <v>31</v>
      </c>
      <c r="J17" s="6"/>
    </row>
    <row r="18" spans="4:10" x14ac:dyDescent="0.2">
      <c r="D18" s="21" t="s">
        <v>24</v>
      </c>
      <c r="E18" s="21" t="s">
        <v>25</v>
      </c>
      <c r="F18" s="21" t="s">
        <v>26</v>
      </c>
      <c r="G18" s="21" t="s">
        <v>27</v>
      </c>
      <c r="H18" s="5"/>
      <c r="I18" s="5"/>
      <c r="J18" s="6"/>
    </row>
    <row r="19" spans="4:10" x14ac:dyDescent="0.2">
      <c r="D19" s="9">
        <f>D15*3</f>
        <v>6</v>
      </c>
      <c r="E19" s="9">
        <f>E15*2</f>
        <v>8</v>
      </c>
      <c r="F19" s="9">
        <f>F15*1</f>
        <v>2.5</v>
      </c>
      <c r="G19" s="9">
        <f>G15*0</f>
        <v>0</v>
      </c>
      <c r="H19" s="5"/>
      <c r="I19" s="91" t="str">
        <f>CONCATENATE("f'(x)=",ROUND(D19,2),"x²+",ROUND(E19,2),"x+",ROUND(F19,2))</f>
        <v>f'(x)=6x²+8x+2,5</v>
      </c>
      <c r="J19" s="92"/>
    </row>
    <row r="20" spans="4:10" x14ac:dyDescent="0.2">
      <c r="D20" s="4"/>
      <c r="E20" s="5"/>
      <c r="F20" s="5"/>
      <c r="G20" s="5"/>
      <c r="H20" s="5"/>
      <c r="I20" s="5"/>
      <c r="J20" s="6"/>
    </row>
    <row r="21" spans="4:10" x14ac:dyDescent="0.2">
      <c r="D21" s="121" t="s">
        <v>29</v>
      </c>
      <c r="E21" s="122"/>
      <c r="F21" s="122"/>
      <c r="G21" s="5"/>
      <c r="H21" s="5"/>
      <c r="I21" s="5"/>
      <c r="J21" s="6"/>
    </row>
    <row r="22" spans="4:10" x14ac:dyDescent="0.2">
      <c r="D22" s="21" t="s">
        <v>24</v>
      </c>
      <c r="E22" s="21" t="s">
        <v>25</v>
      </c>
      <c r="F22" s="21" t="s">
        <v>26</v>
      </c>
      <c r="G22" s="21" t="s">
        <v>27</v>
      </c>
      <c r="H22" s="5"/>
      <c r="I22" s="5"/>
      <c r="J22" s="6"/>
    </row>
    <row r="23" spans="4:10" x14ac:dyDescent="0.2">
      <c r="D23" s="9">
        <f>D19*2</f>
        <v>12</v>
      </c>
      <c r="E23" s="9">
        <f>E19*1</f>
        <v>8</v>
      </c>
      <c r="F23" s="9">
        <f>F19*0</f>
        <v>0</v>
      </c>
      <c r="G23" s="9">
        <f>IF(G19=0,0,"Fehler")</f>
        <v>0</v>
      </c>
      <c r="H23" s="5"/>
      <c r="I23" s="91" t="str">
        <f>CONCATENATE("f''(x)=",ROUND(D23,2),"x+",ROUND(E23,2))</f>
        <v>f''(x)=12x+8</v>
      </c>
      <c r="J23" s="92"/>
    </row>
    <row r="24" spans="4:10" x14ac:dyDescent="0.2">
      <c r="D24" s="4"/>
      <c r="J24" s="6"/>
    </row>
    <row r="25" spans="4:10" x14ac:dyDescent="0.2">
      <c r="D25" s="4"/>
      <c r="J25" s="6"/>
    </row>
    <row r="26" spans="4:10" x14ac:dyDescent="0.2">
      <c r="D26" s="23" t="s">
        <v>43</v>
      </c>
      <c r="E26" s="5"/>
      <c r="F26" s="20"/>
      <c r="J26" s="6"/>
    </row>
    <row r="27" spans="4:10" x14ac:dyDescent="0.2">
      <c r="D27" s="25" t="s">
        <v>44</v>
      </c>
      <c r="E27" s="25" t="s">
        <v>45</v>
      </c>
      <c r="F27" s="33" t="s">
        <v>46</v>
      </c>
      <c r="J27" s="6"/>
    </row>
    <row r="28" spans="4:10" x14ac:dyDescent="0.2">
      <c r="D28" s="9">
        <f>IF(D19=1,D19,D19/D19)</f>
        <v>1</v>
      </c>
      <c r="E28" s="9">
        <f>IF(D19=1,E19,E19/D19)</f>
        <v>1.3333333333333333</v>
      </c>
      <c r="F28" s="9">
        <f>IF(D19=1,F19,F19/D19)</f>
        <v>0.41666666666666669</v>
      </c>
      <c r="J28" s="6"/>
    </row>
    <row r="29" spans="4:10" x14ac:dyDescent="0.2">
      <c r="D29" s="4"/>
      <c r="J29" s="6"/>
    </row>
    <row r="30" spans="4:10" x14ac:dyDescent="0.2">
      <c r="D30" s="121" t="s">
        <v>79</v>
      </c>
      <c r="E30" s="122"/>
      <c r="H30" s="63"/>
      <c r="J30" s="6"/>
    </row>
    <row r="31" spans="4:10" x14ac:dyDescent="0.2">
      <c r="D31" s="21" t="s">
        <v>39</v>
      </c>
      <c r="E31" s="21" t="s">
        <v>40</v>
      </c>
      <c r="H31" s="63"/>
      <c r="J31" s="6"/>
    </row>
    <row r="32" spans="4:10" x14ac:dyDescent="0.2">
      <c r="D32" s="9">
        <f>(-(E28)/2)+SQRT(((E28/2)*(E28/2))-F28)</f>
        <v>-0.50000000000000011</v>
      </c>
      <c r="E32" s="22">
        <f>(-E28/2)-SQRT(((E28/2)*(E28/2))-F28)</f>
        <v>-0.83333333333333315</v>
      </c>
      <c r="H32" s="63"/>
      <c r="J32" s="6"/>
    </row>
    <row r="33" spans="4:10" x14ac:dyDescent="0.2">
      <c r="D33" s="4"/>
      <c r="H33" s="63"/>
      <c r="J33" s="6"/>
    </row>
    <row r="34" spans="4:10" x14ac:dyDescent="0.2">
      <c r="D34" s="107" t="s">
        <v>68</v>
      </c>
      <c r="E34" s="108"/>
      <c r="H34" s="133" t="s">
        <v>80</v>
      </c>
      <c r="I34" s="133"/>
      <c r="J34" s="134"/>
    </row>
    <row r="35" spans="4:10" x14ac:dyDescent="0.2">
      <c r="D35" s="2"/>
      <c r="E35" s="10" t="s">
        <v>71</v>
      </c>
      <c r="F35" s="69" t="s">
        <v>72</v>
      </c>
      <c r="G35" s="97" t="s">
        <v>81</v>
      </c>
      <c r="H35" s="97"/>
      <c r="I35" s="97"/>
      <c r="J35" s="56"/>
    </row>
    <row r="36" spans="4:10" x14ac:dyDescent="0.2">
      <c r="D36" s="41" t="s">
        <v>69</v>
      </c>
      <c r="E36" s="41">
        <f>D32</f>
        <v>-0.50000000000000011</v>
      </c>
      <c r="F36" s="41">
        <f>D15*(D32^3)+E15*(D32^2)+F15*D32+G15</f>
        <v>7.5</v>
      </c>
      <c r="H36" s="70">
        <f>D23*E36+E23</f>
        <v>1.9999999999999982</v>
      </c>
      <c r="I36" s="67"/>
      <c r="J36" s="66" t="str">
        <f>IF(H36&gt;0,"Tiefpunkt",IF(H36&lt;0,"Hochpunkt","Sattelpunkt"))</f>
        <v>Tiefpunkt</v>
      </c>
    </row>
    <row r="37" spans="4:10" x14ac:dyDescent="0.2">
      <c r="D37" s="41" t="s">
        <v>70</v>
      </c>
      <c r="E37" s="41">
        <f>E32</f>
        <v>-0.83333333333333315</v>
      </c>
      <c r="F37" s="41">
        <f>D15*(E32^3)+E15*(E32^2)+F15*E32+G15</f>
        <v>7.5370370370370363</v>
      </c>
      <c r="G37" s="68"/>
      <c r="H37" s="71">
        <f>D23*E37+E23</f>
        <v>-1.9999999999999982</v>
      </c>
      <c r="I37" s="64"/>
      <c r="J37" s="65" t="str">
        <f>IF(H37&gt;0,"Tiefpunkt",IF(H37&lt;0,"Hochpunkt","Sattelpunkt"))</f>
        <v>Hochpunkt</v>
      </c>
    </row>
    <row r="38" spans="4:10" x14ac:dyDescent="0.2">
      <c r="G38" s="57"/>
    </row>
  </sheetData>
  <mergeCells count="15">
    <mergeCell ref="G35:I35"/>
    <mergeCell ref="D5:J5"/>
    <mergeCell ref="D6:J6"/>
    <mergeCell ref="D7:J7"/>
    <mergeCell ref="D34:E34"/>
    <mergeCell ref="D8:J8"/>
    <mergeCell ref="I23:J23"/>
    <mergeCell ref="D21:F21"/>
    <mergeCell ref="D30:E30"/>
    <mergeCell ref="D10:E10"/>
    <mergeCell ref="D11:E11"/>
    <mergeCell ref="D13:E13"/>
    <mergeCell ref="D17:E17"/>
    <mergeCell ref="I19:J19"/>
    <mergeCell ref="H34:J34"/>
  </mergeCells>
  <phoneticPr fontId="9" alignment="center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Übersicht</vt:lpstr>
      <vt:lpstr>1.</vt:lpstr>
      <vt:lpstr>2.</vt:lpstr>
      <vt:lpstr>3.</vt:lpstr>
      <vt:lpstr>4.</vt:lpstr>
      <vt:lpstr>5.</vt:lpstr>
      <vt:lpstr>6.</vt:lpstr>
      <vt:lpstr>7.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2024-05-08T11:52:34Z</dcterms:created>
  <dcterms:modified xsi:type="dcterms:W3CDTF">2024-06-04T10:32:57Z</dcterms:modified>
</cp:coreProperties>
</file>